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ga-fs\本部共有\新ウェブサイトコンテンツ保管フォルダ\統計データ\月次統計\2017工事中\"/>
    </mc:Choice>
  </mc:AlternateContent>
  <xr:revisionPtr revIDLastSave="0" documentId="13_ncr:1_{0A4605EF-B85A-45C7-96C0-8A44DA84C5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累計" sheetId="1" r:id="rId1"/>
    <sheet name="1月" sheetId="5" r:id="rId2"/>
    <sheet name="2月" sheetId="4" r:id="rId3"/>
    <sheet name="3月" sheetId="3" r:id="rId4"/>
    <sheet name="4月" sheetId="2" r:id="rId5"/>
    <sheet name="5月" sheetId="6" r:id="rId6"/>
    <sheet name="6月" sheetId="7" r:id="rId7"/>
    <sheet name="7月" sheetId="9" r:id="rId8"/>
    <sheet name="8月" sheetId="8" r:id="rId9"/>
    <sheet name="9月" sheetId="10" r:id="rId10"/>
    <sheet name="10月" sheetId="11" r:id="rId11"/>
    <sheet name="11月" sheetId="12" r:id="rId12"/>
    <sheet name="12月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3" l="1"/>
  <c r="Q25" i="13"/>
  <c r="R25" i="13" s="1"/>
  <c r="P25" i="13"/>
  <c r="O25" i="13"/>
  <c r="L25" i="13"/>
  <c r="I25" i="13"/>
  <c r="F25" i="13"/>
  <c r="Q23" i="13"/>
  <c r="P23" i="13"/>
  <c r="R23" i="13" s="1"/>
  <c r="O23" i="13"/>
  <c r="L23" i="13"/>
  <c r="I23" i="13"/>
  <c r="F23" i="13"/>
  <c r="Q21" i="13"/>
  <c r="P21" i="13"/>
  <c r="R21" i="13" s="1"/>
  <c r="O21" i="13"/>
  <c r="L21" i="13"/>
  <c r="I21" i="13"/>
  <c r="F21" i="13"/>
  <c r="R19" i="13"/>
  <c r="Q19" i="13"/>
  <c r="P19" i="13"/>
  <c r="O19" i="13"/>
  <c r="L19" i="13"/>
  <c r="I19" i="13"/>
  <c r="F19" i="13"/>
  <c r="Q17" i="13"/>
  <c r="R17" i="13" s="1"/>
  <c r="P17" i="13"/>
  <c r="O17" i="13"/>
  <c r="L17" i="13"/>
  <c r="I17" i="13"/>
  <c r="F17" i="13"/>
  <c r="Q15" i="13"/>
  <c r="P15" i="13"/>
  <c r="R15" i="13" s="1"/>
  <c r="O15" i="13"/>
  <c r="L15" i="13"/>
  <c r="I15" i="13"/>
  <c r="F15" i="13"/>
  <c r="Q13" i="13"/>
  <c r="P13" i="13"/>
  <c r="R13" i="13" s="1"/>
  <c r="O13" i="13"/>
  <c r="L13" i="13"/>
  <c r="I13" i="13"/>
  <c r="F13" i="13"/>
  <c r="R11" i="13"/>
  <c r="Q11" i="13"/>
  <c r="P11" i="13"/>
  <c r="O11" i="13"/>
  <c r="O9" i="13" s="1"/>
  <c r="L11" i="13"/>
  <c r="L9" i="13" s="1"/>
  <c r="I11" i="13"/>
  <c r="F11" i="13"/>
  <c r="Q9" i="13"/>
  <c r="H35" i="13" s="1"/>
  <c r="N9" i="13"/>
  <c r="M9" i="13"/>
  <c r="K9" i="13"/>
  <c r="J9" i="13"/>
  <c r="I9" i="13"/>
  <c r="H9" i="13"/>
  <c r="P29" i="13" s="1"/>
  <c r="G9" i="13"/>
  <c r="E9" i="13"/>
  <c r="F9" i="13" s="1"/>
  <c r="B9" i="13"/>
  <c r="H29" i="13" s="1"/>
  <c r="Q25" i="12"/>
  <c r="P25" i="12"/>
  <c r="R25" i="12" s="1"/>
  <c r="O25" i="12"/>
  <c r="L25" i="12"/>
  <c r="I25" i="12"/>
  <c r="F25" i="12"/>
  <c r="Q23" i="12"/>
  <c r="P23" i="12"/>
  <c r="R23" i="12" s="1"/>
  <c r="O23" i="12"/>
  <c r="L23" i="12"/>
  <c r="I23" i="12"/>
  <c r="F23" i="12"/>
  <c r="Q21" i="12"/>
  <c r="R21" i="12" s="1"/>
  <c r="P21" i="12"/>
  <c r="O21" i="12"/>
  <c r="L21" i="12"/>
  <c r="I21" i="12"/>
  <c r="F21" i="12"/>
  <c r="R19" i="12"/>
  <c r="Q19" i="12"/>
  <c r="P19" i="12"/>
  <c r="O19" i="12"/>
  <c r="L19" i="12"/>
  <c r="I19" i="12"/>
  <c r="F19" i="12"/>
  <c r="Q17" i="12"/>
  <c r="P17" i="12"/>
  <c r="R17" i="12" s="1"/>
  <c r="O17" i="12"/>
  <c r="L17" i="12"/>
  <c r="I17" i="12"/>
  <c r="F17" i="12"/>
  <c r="Q15" i="12"/>
  <c r="P15" i="12"/>
  <c r="R15" i="12" s="1"/>
  <c r="O15" i="12"/>
  <c r="L15" i="12"/>
  <c r="I15" i="12"/>
  <c r="F15" i="12"/>
  <c r="Q13" i="12"/>
  <c r="R13" i="12" s="1"/>
  <c r="P13" i="12"/>
  <c r="O13" i="12"/>
  <c r="L13" i="12"/>
  <c r="I13" i="12"/>
  <c r="F13" i="12"/>
  <c r="Q11" i="12"/>
  <c r="P11" i="12"/>
  <c r="R11" i="12" s="1"/>
  <c r="R9" i="12" s="1"/>
  <c r="O11" i="12"/>
  <c r="L11" i="12"/>
  <c r="I11" i="12"/>
  <c r="F11" i="12"/>
  <c r="Q9" i="12"/>
  <c r="H35" i="12" s="1"/>
  <c r="P9" i="12"/>
  <c r="O9" i="12"/>
  <c r="N9" i="12"/>
  <c r="M9" i="12"/>
  <c r="L9" i="12"/>
  <c r="K9" i="12"/>
  <c r="J9" i="12"/>
  <c r="I9" i="12"/>
  <c r="H9" i="12"/>
  <c r="P29" i="12" s="1"/>
  <c r="G9" i="12"/>
  <c r="E9" i="12"/>
  <c r="B9" i="12"/>
  <c r="H29" i="12" s="1"/>
  <c r="Q25" i="11"/>
  <c r="P25" i="11"/>
  <c r="R25" i="11" s="1"/>
  <c r="O25" i="11"/>
  <c r="L25" i="11"/>
  <c r="I25" i="11"/>
  <c r="F25" i="11"/>
  <c r="Q23" i="11"/>
  <c r="P23" i="11"/>
  <c r="R23" i="11" s="1"/>
  <c r="O23" i="11"/>
  <c r="L23" i="11"/>
  <c r="I23" i="11"/>
  <c r="F23" i="11"/>
  <c r="Q21" i="11"/>
  <c r="R21" i="11" s="1"/>
  <c r="P21" i="11"/>
  <c r="O21" i="11"/>
  <c r="L21" i="11"/>
  <c r="I21" i="11"/>
  <c r="F21" i="11"/>
  <c r="R19" i="11"/>
  <c r="Q19" i="11"/>
  <c r="P19" i="11"/>
  <c r="O19" i="11"/>
  <c r="L19" i="11"/>
  <c r="I19" i="11"/>
  <c r="F19" i="11"/>
  <c r="Q17" i="11"/>
  <c r="P17" i="11"/>
  <c r="R17" i="11" s="1"/>
  <c r="O17" i="11"/>
  <c r="L17" i="11"/>
  <c r="I17" i="11"/>
  <c r="F17" i="11"/>
  <c r="Q15" i="11"/>
  <c r="P15" i="11"/>
  <c r="P9" i="11" s="1"/>
  <c r="O15" i="11"/>
  <c r="L15" i="11"/>
  <c r="I15" i="11"/>
  <c r="F15" i="11"/>
  <c r="Q13" i="11"/>
  <c r="R13" i="11" s="1"/>
  <c r="P13" i="11"/>
  <c r="O13" i="11"/>
  <c r="O9" i="11" s="1"/>
  <c r="L13" i="11"/>
  <c r="I13" i="11"/>
  <c r="F13" i="11"/>
  <c r="R11" i="11"/>
  <c r="Q11" i="11"/>
  <c r="P11" i="11"/>
  <c r="O11" i="11"/>
  <c r="L11" i="11"/>
  <c r="L9" i="11" s="1"/>
  <c r="I11" i="11"/>
  <c r="F11" i="11"/>
  <c r="Q9" i="11"/>
  <c r="H35" i="11" s="1"/>
  <c r="N9" i="11"/>
  <c r="M9" i="11"/>
  <c r="K9" i="11"/>
  <c r="J9" i="11"/>
  <c r="I9" i="11"/>
  <c r="H9" i="11"/>
  <c r="P29" i="11" s="1"/>
  <c r="G9" i="11"/>
  <c r="E9" i="11"/>
  <c r="B9" i="11"/>
  <c r="H29" i="11" s="1"/>
  <c r="P31" i="10"/>
  <c r="H31" i="10"/>
  <c r="Q25" i="10"/>
  <c r="R25" i="10" s="1"/>
  <c r="P25" i="10"/>
  <c r="O25" i="10"/>
  <c r="L25" i="10"/>
  <c r="I25" i="10"/>
  <c r="F25" i="10"/>
  <c r="Q23" i="10"/>
  <c r="P23" i="10"/>
  <c r="R23" i="10" s="1"/>
  <c r="O23" i="10"/>
  <c r="L23" i="10"/>
  <c r="I23" i="10"/>
  <c r="F23" i="10"/>
  <c r="Q21" i="10"/>
  <c r="P21" i="10"/>
  <c r="R21" i="10" s="1"/>
  <c r="O21" i="10"/>
  <c r="L21" i="10"/>
  <c r="I21" i="10"/>
  <c r="F21" i="10"/>
  <c r="R19" i="10"/>
  <c r="Q19" i="10"/>
  <c r="P19" i="10"/>
  <c r="O19" i="10"/>
  <c r="L19" i="10"/>
  <c r="I19" i="10"/>
  <c r="F19" i="10"/>
  <c r="Q17" i="10"/>
  <c r="R17" i="10" s="1"/>
  <c r="P17" i="10"/>
  <c r="O17" i="10"/>
  <c r="L17" i="10"/>
  <c r="I17" i="10"/>
  <c r="F17" i="10"/>
  <c r="Q15" i="10"/>
  <c r="P15" i="10"/>
  <c r="R15" i="10" s="1"/>
  <c r="O15" i="10"/>
  <c r="L15" i="10"/>
  <c r="I15" i="10"/>
  <c r="F15" i="10"/>
  <c r="Q13" i="10"/>
  <c r="P13" i="10"/>
  <c r="R13" i="10" s="1"/>
  <c r="O13" i="10"/>
  <c r="L13" i="10"/>
  <c r="I13" i="10"/>
  <c r="F13" i="10"/>
  <c r="R11" i="10"/>
  <c r="Q11" i="10"/>
  <c r="P11" i="10"/>
  <c r="P9" i="10" s="1"/>
  <c r="O11" i="10"/>
  <c r="O9" i="10" s="1"/>
  <c r="L11" i="10"/>
  <c r="L9" i="10" s="1"/>
  <c r="I11" i="10"/>
  <c r="F11" i="10"/>
  <c r="Q9" i="10"/>
  <c r="H35" i="10" s="1"/>
  <c r="N9" i="10"/>
  <c r="M9" i="10"/>
  <c r="K9" i="10"/>
  <c r="J9" i="10"/>
  <c r="I9" i="10"/>
  <c r="H9" i="10"/>
  <c r="P29" i="10" s="1"/>
  <c r="G9" i="10"/>
  <c r="E9" i="10"/>
  <c r="F9" i="10" s="1"/>
  <c r="B9" i="10"/>
  <c r="H29" i="10" s="1"/>
  <c r="Q25" i="8"/>
  <c r="P25" i="8"/>
  <c r="P9" i="8" s="1"/>
  <c r="O25" i="8"/>
  <c r="L25" i="8"/>
  <c r="I25" i="8"/>
  <c r="F25" i="8"/>
  <c r="Q23" i="8"/>
  <c r="P23" i="8"/>
  <c r="R23" i="8" s="1"/>
  <c r="O23" i="8"/>
  <c r="L23" i="8"/>
  <c r="I23" i="8"/>
  <c r="F23" i="8"/>
  <c r="R21" i="8"/>
  <c r="Q21" i="8"/>
  <c r="P21" i="8"/>
  <c r="O21" i="8"/>
  <c r="L21" i="8"/>
  <c r="I21" i="8"/>
  <c r="F21" i="8"/>
  <c r="Q19" i="8"/>
  <c r="R19" i="8" s="1"/>
  <c r="P19" i="8"/>
  <c r="O19" i="8"/>
  <c r="L19" i="8"/>
  <c r="I19" i="8"/>
  <c r="F19" i="8"/>
  <c r="Q17" i="8"/>
  <c r="P17" i="8"/>
  <c r="R17" i="8" s="1"/>
  <c r="O17" i="8"/>
  <c r="L17" i="8"/>
  <c r="I17" i="8"/>
  <c r="F17" i="8"/>
  <c r="Q15" i="8"/>
  <c r="P15" i="8"/>
  <c r="R15" i="8" s="1"/>
  <c r="O15" i="8"/>
  <c r="L15" i="8"/>
  <c r="I15" i="8"/>
  <c r="F15" i="8"/>
  <c r="R13" i="8"/>
  <c r="Q13" i="8"/>
  <c r="P13" i="8"/>
  <c r="O13" i="8"/>
  <c r="O9" i="8" s="1"/>
  <c r="L13" i="8"/>
  <c r="I13" i="8"/>
  <c r="F13" i="8"/>
  <c r="Q11" i="8"/>
  <c r="R11" i="8" s="1"/>
  <c r="P11" i="8"/>
  <c r="O11" i="8"/>
  <c r="L11" i="8"/>
  <c r="I11" i="8"/>
  <c r="I9" i="8" s="1"/>
  <c r="F11" i="8"/>
  <c r="N9" i="8"/>
  <c r="M9" i="8"/>
  <c r="L9" i="8"/>
  <c r="K9" i="8"/>
  <c r="J9" i="8"/>
  <c r="H9" i="8"/>
  <c r="P29" i="8" s="1"/>
  <c r="G9" i="8"/>
  <c r="E9" i="8"/>
  <c r="B9" i="8"/>
  <c r="H29" i="8" s="1"/>
  <c r="Q25" i="9"/>
  <c r="P25" i="9"/>
  <c r="R25" i="9" s="1"/>
  <c r="O25" i="9"/>
  <c r="L25" i="9"/>
  <c r="I25" i="9"/>
  <c r="F25" i="9"/>
  <c r="Q23" i="9"/>
  <c r="P23" i="9"/>
  <c r="R23" i="9" s="1"/>
  <c r="O23" i="9"/>
  <c r="L23" i="9"/>
  <c r="I23" i="9"/>
  <c r="F23" i="9"/>
  <c r="Q21" i="9"/>
  <c r="R21" i="9" s="1"/>
  <c r="P21" i="9"/>
  <c r="O21" i="9"/>
  <c r="L21" i="9"/>
  <c r="I21" i="9"/>
  <c r="F21" i="9"/>
  <c r="Q19" i="9"/>
  <c r="P19" i="9"/>
  <c r="R19" i="9" s="1"/>
  <c r="O19" i="9"/>
  <c r="L19" i="9"/>
  <c r="I19" i="9"/>
  <c r="F19" i="9"/>
  <c r="Q17" i="9"/>
  <c r="P17" i="9"/>
  <c r="R17" i="9" s="1"/>
  <c r="O17" i="9"/>
  <c r="L17" i="9"/>
  <c r="I17" i="9"/>
  <c r="F17" i="9"/>
  <c r="R15" i="9"/>
  <c r="Q15" i="9"/>
  <c r="P15" i="9"/>
  <c r="O15" i="9"/>
  <c r="L15" i="9"/>
  <c r="I15" i="9"/>
  <c r="F15" i="9"/>
  <c r="Q13" i="9"/>
  <c r="R13" i="9" s="1"/>
  <c r="P13" i="9"/>
  <c r="O13" i="9"/>
  <c r="L13" i="9"/>
  <c r="I13" i="9"/>
  <c r="F13" i="9"/>
  <c r="Q11" i="9"/>
  <c r="Q9" i="9" s="1"/>
  <c r="P11" i="9"/>
  <c r="R11" i="9" s="1"/>
  <c r="O11" i="9"/>
  <c r="L11" i="9"/>
  <c r="I11" i="9"/>
  <c r="I9" i="9" s="1"/>
  <c r="F11" i="9"/>
  <c r="P9" i="9"/>
  <c r="O9" i="9"/>
  <c r="N9" i="9"/>
  <c r="M9" i="9"/>
  <c r="L9" i="9"/>
  <c r="K9" i="9"/>
  <c r="J9" i="9"/>
  <c r="H9" i="9"/>
  <c r="P29" i="9" s="1"/>
  <c r="G9" i="9"/>
  <c r="E9" i="9"/>
  <c r="B9" i="9"/>
  <c r="H29" i="9" s="1"/>
  <c r="Q25" i="7"/>
  <c r="P25" i="7"/>
  <c r="R25" i="7" s="1"/>
  <c r="O25" i="7"/>
  <c r="L25" i="7"/>
  <c r="I25" i="7"/>
  <c r="F25" i="7"/>
  <c r="Q23" i="7"/>
  <c r="P23" i="7"/>
  <c r="R23" i="7" s="1"/>
  <c r="O23" i="7"/>
  <c r="L23" i="7"/>
  <c r="I23" i="7"/>
  <c r="F23" i="7"/>
  <c r="Q21" i="7"/>
  <c r="R21" i="7" s="1"/>
  <c r="P21" i="7"/>
  <c r="O21" i="7"/>
  <c r="L21" i="7"/>
  <c r="I21" i="7"/>
  <c r="F21" i="7"/>
  <c r="R19" i="7"/>
  <c r="Q19" i="7"/>
  <c r="P19" i="7"/>
  <c r="O19" i="7"/>
  <c r="L19" i="7"/>
  <c r="I19" i="7"/>
  <c r="F19" i="7"/>
  <c r="Q17" i="7"/>
  <c r="P17" i="7"/>
  <c r="R17" i="7" s="1"/>
  <c r="O17" i="7"/>
  <c r="L17" i="7"/>
  <c r="I17" i="7"/>
  <c r="F17" i="7"/>
  <c r="Q15" i="7"/>
  <c r="P15" i="7"/>
  <c r="R15" i="7" s="1"/>
  <c r="O15" i="7"/>
  <c r="L15" i="7"/>
  <c r="I15" i="7"/>
  <c r="F15" i="7"/>
  <c r="R13" i="7"/>
  <c r="Q13" i="7"/>
  <c r="P13" i="7"/>
  <c r="O13" i="7"/>
  <c r="L13" i="7"/>
  <c r="I13" i="7"/>
  <c r="F13" i="7"/>
  <c r="Q11" i="7"/>
  <c r="R11" i="7" s="1"/>
  <c r="P11" i="7"/>
  <c r="O11" i="7"/>
  <c r="L11" i="7"/>
  <c r="I11" i="7"/>
  <c r="F11" i="7"/>
  <c r="Q9" i="7"/>
  <c r="H35" i="7" s="1"/>
  <c r="P9" i="7"/>
  <c r="O9" i="7"/>
  <c r="N9" i="7"/>
  <c r="M9" i="7"/>
  <c r="L9" i="7"/>
  <c r="K9" i="7"/>
  <c r="J9" i="7"/>
  <c r="I9" i="7"/>
  <c r="H9" i="7"/>
  <c r="P29" i="7" s="1"/>
  <c r="G9" i="7"/>
  <c r="E9" i="7"/>
  <c r="B9" i="7"/>
  <c r="H29" i="7" s="1"/>
  <c r="Q25" i="6"/>
  <c r="P25" i="6"/>
  <c r="R25" i="6" s="1"/>
  <c r="O25" i="6"/>
  <c r="L25" i="6"/>
  <c r="I25" i="6"/>
  <c r="F25" i="6"/>
  <c r="R23" i="6"/>
  <c r="Q23" i="6"/>
  <c r="P23" i="6"/>
  <c r="O23" i="6"/>
  <c r="L23" i="6"/>
  <c r="I23" i="6"/>
  <c r="F23" i="6"/>
  <c r="Q21" i="6"/>
  <c r="R21" i="6" s="1"/>
  <c r="P21" i="6"/>
  <c r="O21" i="6"/>
  <c r="L21" i="6"/>
  <c r="I21" i="6"/>
  <c r="F21" i="6"/>
  <c r="Q19" i="6"/>
  <c r="P19" i="6"/>
  <c r="R19" i="6" s="1"/>
  <c r="O19" i="6"/>
  <c r="L19" i="6"/>
  <c r="I19" i="6"/>
  <c r="F19" i="6"/>
  <c r="Q17" i="6"/>
  <c r="P17" i="6"/>
  <c r="R17" i="6" s="1"/>
  <c r="O17" i="6"/>
  <c r="L17" i="6"/>
  <c r="I17" i="6"/>
  <c r="F17" i="6"/>
  <c r="R15" i="6"/>
  <c r="Q15" i="6"/>
  <c r="P15" i="6"/>
  <c r="O15" i="6"/>
  <c r="L15" i="6"/>
  <c r="L9" i="6" s="1"/>
  <c r="I15" i="6"/>
  <c r="F15" i="6"/>
  <c r="Q13" i="6"/>
  <c r="R13" i="6" s="1"/>
  <c r="P13" i="6"/>
  <c r="O13" i="6"/>
  <c r="L13" i="6"/>
  <c r="I13" i="6"/>
  <c r="F13" i="6"/>
  <c r="Q11" i="6"/>
  <c r="Q9" i="6" s="1"/>
  <c r="P11" i="6"/>
  <c r="R11" i="6" s="1"/>
  <c r="R9" i="6" s="1"/>
  <c r="O11" i="6"/>
  <c r="L11" i="6"/>
  <c r="I11" i="6"/>
  <c r="I9" i="6" s="1"/>
  <c r="F11" i="6"/>
  <c r="O9" i="6"/>
  <c r="N9" i="6"/>
  <c r="M9" i="6"/>
  <c r="K9" i="6"/>
  <c r="J9" i="6"/>
  <c r="H9" i="6"/>
  <c r="P31" i="6" s="1"/>
  <c r="G9" i="6"/>
  <c r="E9" i="6"/>
  <c r="B9" i="6"/>
  <c r="H29" i="6" s="1"/>
  <c r="Q25" i="2"/>
  <c r="P25" i="2"/>
  <c r="R25" i="2" s="1"/>
  <c r="O25" i="2"/>
  <c r="L25" i="2"/>
  <c r="I25" i="2"/>
  <c r="F25" i="2"/>
  <c r="R23" i="2"/>
  <c r="Q23" i="2"/>
  <c r="P23" i="2"/>
  <c r="O23" i="2"/>
  <c r="L23" i="2"/>
  <c r="I23" i="2"/>
  <c r="F23" i="2"/>
  <c r="Q21" i="2"/>
  <c r="R21" i="2" s="1"/>
  <c r="P21" i="2"/>
  <c r="O21" i="2"/>
  <c r="L21" i="2"/>
  <c r="I21" i="2"/>
  <c r="F21" i="2"/>
  <c r="Q19" i="2"/>
  <c r="P19" i="2"/>
  <c r="R19" i="2" s="1"/>
  <c r="O19" i="2"/>
  <c r="L19" i="2"/>
  <c r="I19" i="2"/>
  <c r="F19" i="2"/>
  <c r="Q17" i="2"/>
  <c r="P17" i="2"/>
  <c r="R17" i="2" s="1"/>
  <c r="O17" i="2"/>
  <c r="L17" i="2"/>
  <c r="I17" i="2"/>
  <c r="F17" i="2"/>
  <c r="R15" i="2"/>
  <c r="Q15" i="2"/>
  <c r="P15" i="2"/>
  <c r="O15" i="2"/>
  <c r="L15" i="2"/>
  <c r="L9" i="2" s="1"/>
  <c r="I15" i="2"/>
  <c r="F15" i="2"/>
  <c r="Q13" i="2"/>
  <c r="R13" i="2" s="1"/>
  <c r="P13" i="2"/>
  <c r="O13" i="2"/>
  <c r="L13" i="2"/>
  <c r="I13" i="2"/>
  <c r="F13" i="2"/>
  <c r="Q11" i="2"/>
  <c r="Q9" i="2" s="1"/>
  <c r="P11" i="2"/>
  <c r="R11" i="2" s="1"/>
  <c r="R9" i="2" s="1"/>
  <c r="O11" i="2"/>
  <c r="L11" i="2"/>
  <c r="I11" i="2"/>
  <c r="I9" i="2" s="1"/>
  <c r="F11" i="2"/>
  <c r="O9" i="2"/>
  <c r="N9" i="2"/>
  <c r="M9" i="2"/>
  <c r="K9" i="2"/>
  <c r="J9" i="2"/>
  <c r="H9" i="2"/>
  <c r="P31" i="2" s="1"/>
  <c r="G9" i="2"/>
  <c r="E9" i="2"/>
  <c r="B9" i="2"/>
  <c r="H29" i="2" s="1"/>
  <c r="Q25" i="3"/>
  <c r="P25" i="3"/>
  <c r="R25" i="3" s="1"/>
  <c r="O25" i="3"/>
  <c r="L25" i="3"/>
  <c r="I25" i="3"/>
  <c r="F25" i="3"/>
  <c r="Q23" i="3"/>
  <c r="P23" i="3"/>
  <c r="R23" i="3" s="1"/>
  <c r="O23" i="3"/>
  <c r="L23" i="3"/>
  <c r="I23" i="3"/>
  <c r="F23" i="3"/>
  <c r="Q21" i="3"/>
  <c r="R21" i="3" s="1"/>
  <c r="P21" i="3"/>
  <c r="O21" i="3"/>
  <c r="L21" i="3"/>
  <c r="I21" i="3"/>
  <c r="F21" i="3"/>
  <c r="Q19" i="3"/>
  <c r="P19" i="3"/>
  <c r="R19" i="3" s="1"/>
  <c r="O19" i="3"/>
  <c r="L19" i="3"/>
  <c r="I19" i="3"/>
  <c r="F19" i="3"/>
  <c r="Q17" i="3"/>
  <c r="P17" i="3"/>
  <c r="R17" i="3" s="1"/>
  <c r="O17" i="3"/>
  <c r="L17" i="3"/>
  <c r="I17" i="3"/>
  <c r="F17" i="3"/>
  <c r="R15" i="3"/>
  <c r="Q15" i="3"/>
  <c r="P15" i="3"/>
  <c r="O15" i="3"/>
  <c r="L15" i="3"/>
  <c r="I15" i="3"/>
  <c r="F15" i="3"/>
  <c r="Q13" i="3"/>
  <c r="R13" i="3" s="1"/>
  <c r="P13" i="3"/>
  <c r="O13" i="3"/>
  <c r="L13" i="3"/>
  <c r="I13" i="3"/>
  <c r="F13" i="3"/>
  <c r="Q11" i="3"/>
  <c r="Q9" i="3" s="1"/>
  <c r="P11" i="3"/>
  <c r="R11" i="3" s="1"/>
  <c r="O11" i="3"/>
  <c r="L11" i="3"/>
  <c r="I11" i="3"/>
  <c r="I9" i="3" s="1"/>
  <c r="F11" i="3"/>
  <c r="P9" i="3"/>
  <c r="O9" i="3"/>
  <c r="N9" i="3"/>
  <c r="M9" i="3"/>
  <c r="L9" i="3"/>
  <c r="K9" i="3"/>
  <c r="J9" i="3"/>
  <c r="H9" i="3"/>
  <c r="P29" i="3" s="1"/>
  <c r="G9" i="3"/>
  <c r="E9" i="3"/>
  <c r="B9" i="3"/>
  <c r="H29" i="3" s="1"/>
  <c r="Q25" i="4"/>
  <c r="P25" i="4"/>
  <c r="R25" i="4" s="1"/>
  <c r="O25" i="4"/>
  <c r="L25" i="4"/>
  <c r="I25" i="4"/>
  <c r="F25" i="4"/>
  <c r="Q23" i="4"/>
  <c r="P23" i="4"/>
  <c r="R23" i="4" s="1"/>
  <c r="O23" i="4"/>
  <c r="L23" i="4"/>
  <c r="I23" i="4"/>
  <c r="F23" i="4"/>
  <c r="R21" i="4"/>
  <c r="Q21" i="4"/>
  <c r="P21" i="4"/>
  <c r="O21" i="4"/>
  <c r="L21" i="4"/>
  <c r="I21" i="4"/>
  <c r="F21" i="4"/>
  <c r="R19" i="4"/>
  <c r="Q19" i="4"/>
  <c r="P19" i="4"/>
  <c r="O19" i="4"/>
  <c r="L19" i="4"/>
  <c r="I19" i="4"/>
  <c r="F19" i="4"/>
  <c r="Q17" i="4"/>
  <c r="P17" i="4"/>
  <c r="R17" i="4" s="1"/>
  <c r="O17" i="4"/>
  <c r="L17" i="4"/>
  <c r="I17" i="4"/>
  <c r="F17" i="4"/>
  <c r="Q15" i="4"/>
  <c r="P15" i="4"/>
  <c r="P9" i="4" s="1"/>
  <c r="O15" i="4"/>
  <c r="L15" i="4"/>
  <c r="I15" i="4"/>
  <c r="F15" i="4"/>
  <c r="R13" i="4"/>
  <c r="Q13" i="4"/>
  <c r="P13" i="4"/>
  <c r="O13" i="4"/>
  <c r="O9" i="4" s="1"/>
  <c r="L13" i="4"/>
  <c r="I13" i="4"/>
  <c r="F13" i="4"/>
  <c r="R11" i="4"/>
  <c r="Q11" i="4"/>
  <c r="P11" i="4"/>
  <c r="O11" i="4"/>
  <c r="L11" i="4"/>
  <c r="L9" i="4" s="1"/>
  <c r="I11" i="4"/>
  <c r="F11" i="4"/>
  <c r="Q9" i="4"/>
  <c r="H35" i="4" s="1"/>
  <c r="N9" i="4"/>
  <c r="M9" i="4"/>
  <c r="K9" i="4"/>
  <c r="J9" i="4"/>
  <c r="I9" i="4"/>
  <c r="H9" i="4"/>
  <c r="P29" i="4" s="1"/>
  <c r="G9" i="4"/>
  <c r="E9" i="4"/>
  <c r="B9" i="4"/>
  <c r="H29" i="4" s="1"/>
  <c r="Q25" i="5"/>
  <c r="P25" i="5"/>
  <c r="R25" i="5" s="1"/>
  <c r="O25" i="5"/>
  <c r="L25" i="5"/>
  <c r="I25" i="5"/>
  <c r="F25" i="5"/>
  <c r="Q23" i="5"/>
  <c r="P23" i="5"/>
  <c r="R23" i="5" s="1"/>
  <c r="O23" i="5"/>
  <c r="L23" i="5"/>
  <c r="I23" i="5"/>
  <c r="F23" i="5"/>
  <c r="R21" i="5"/>
  <c r="Q21" i="5"/>
  <c r="P21" i="5"/>
  <c r="O21" i="5"/>
  <c r="L21" i="5"/>
  <c r="I21" i="5"/>
  <c r="F21" i="5"/>
  <c r="Q19" i="5"/>
  <c r="R19" i="5" s="1"/>
  <c r="P19" i="5"/>
  <c r="O19" i="5"/>
  <c r="L19" i="5"/>
  <c r="I19" i="5"/>
  <c r="F19" i="5"/>
  <c r="Q17" i="5"/>
  <c r="P17" i="5"/>
  <c r="R17" i="5" s="1"/>
  <c r="O17" i="5"/>
  <c r="L17" i="5"/>
  <c r="I17" i="5"/>
  <c r="F17" i="5"/>
  <c r="Q15" i="5"/>
  <c r="P15" i="5"/>
  <c r="R15" i="5" s="1"/>
  <c r="O15" i="5"/>
  <c r="L15" i="5"/>
  <c r="I15" i="5"/>
  <c r="F15" i="5"/>
  <c r="R13" i="5"/>
  <c r="Q13" i="5"/>
  <c r="P13" i="5"/>
  <c r="O13" i="5"/>
  <c r="L13" i="5"/>
  <c r="I13" i="5"/>
  <c r="F13" i="5"/>
  <c r="Q11" i="5"/>
  <c r="R11" i="5" s="1"/>
  <c r="P11" i="5"/>
  <c r="O11" i="5"/>
  <c r="O9" i="5" s="1"/>
  <c r="L11" i="5"/>
  <c r="I11" i="5"/>
  <c r="I9" i="5" s="1"/>
  <c r="F11" i="5"/>
  <c r="P9" i="5"/>
  <c r="N9" i="5"/>
  <c r="M9" i="5"/>
  <c r="L9" i="5"/>
  <c r="K9" i="5"/>
  <c r="J9" i="5"/>
  <c r="H9" i="5"/>
  <c r="P29" i="5" s="1"/>
  <c r="G9" i="5"/>
  <c r="E9" i="5"/>
  <c r="B9" i="5"/>
  <c r="H29" i="5" s="1"/>
  <c r="R9" i="13" l="1"/>
  <c r="P31" i="13"/>
  <c r="H33" i="13"/>
  <c r="P9" i="13"/>
  <c r="H31" i="12"/>
  <c r="F9" i="12"/>
  <c r="P31" i="12"/>
  <c r="H33" i="12"/>
  <c r="H31" i="11"/>
  <c r="F9" i="11"/>
  <c r="P31" i="11"/>
  <c r="R15" i="11"/>
  <c r="R9" i="11" s="1"/>
  <c r="H33" i="11"/>
  <c r="R9" i="10"/>
  <c r="H33" i="10"/>
  <c r="F9" i="8"/>
  <c r="R25" i="8"/>
  <c r="R9" i="8" s="1"/>
  <c r="P31" i="8"/>
  <c r="Q9" i="8"/>
  <c r="H31" i="8"/>
  <c r="H35" i="9"/>
  <c r="H33" i="9"/>
  <c r="R9" i="9"/>
  <c r="H31" i="9"/>
  <c r="F9" i="9"/>
  <c r="P31" i="9"/>
  <c r="R9" i="7"/>
  <c r="H31" i="7"/>
  <c r="F9" i="7"/>
  <c r="P31" i="7"/>
  <c r="H33" i="7"/>
  <c r="H35" i="6"/>
  <c r="H33" i="6"/>
  <c r="P9" i="6"/>
  <c r="P29" i="6"/>
  <c r="H31" i="6"/>
  <c r="F9" i="6"/>
  <c r="H35" i="2"/>
  <c r="H33" i="2"/>
  <c r="P9" i="2"/>
  <c r="P29" i="2"/>
  <c r="H31" i="2"/>
  <c r="F9" i="2"/>
  <c r="R9" i="3"/>
  <c r="H35" i="3"/>
  <c r="H33" i="3"/>
  <c r="H31" i="3"/>
  <c r="F9" i="3"/>
  <c r="P31" i="3"/>
  <c r="H31" i="4"/>
  <c r="F9" i="4"/>
  <c r="P31" i="4"/>
  <c r="R15" i="4"/>
  <c r="R9" i="4" s="1"/>
  <c r="H33" i="4"/>
  <c r="R9" i="5"/>
  <c r="Q9" i="5"/>
  <c r="H31" i="5"/>
  <c r="F9" i="5"/>
  <c r="P31" i="5"/>
  <c r="N11" i="1"/>
  <c r="M11" i="1"/>
  <c r="K11" i="1"/>
  <c r="J11" i="1"/>
  <c r="H11" i="1"/>
  <c r="G11" i="1"/>
  <c r="B11" i="1"/>
  <c r="H35" i="8" l="1"/>
  <c r="H33" i="8"/>
  <c r="H35" i="5"/>
  <c r="H33" i="5"/>
  <c r="N25" i="1"/>
  <c r="M25" i="1"/>
  <c r="N23" i="1"/>
  <c r="M23" i="1"/>
  <c r="N21" i="1"/>
  <c r="M21" i="1"/>
  <c r="N19" i="1"/>
  <c r="M19" i="1"/>
  <c r="N17" i="1"/>
  <c r="M17" i="1"/>
  <c r="N15" i="1"/>
  <c r="M15" i="1"/>
  <c r="N13" i="1"/>
  <c r="M13" i="1"/>
  <c r="K25" i="1"/>
  <c r="J25" i="1"/>
  <c r="K23" i="1"/>
  <c r="J23" i="1"/>
  <c r="K21" i="1"/>
  <c r="J21" i="1"/>
  <c r="K19" i="1"/>
  <c r="J19" i="1"/>
  <c r="K17" i="1"/>
  <c r="J17" i="1"/>
  <c r="K15" i="1"/>
  <c r="J15" i="1"/>
  <c r="K13" i="1"/>
  <c r="J13" i="1"/>
  <c r="H25" i="1"/>
  <c r="H23" i="1"/>
  <c r="H21" i="1"/>
  <c r="H19" i="1"/>
  <c r="H17" i="1"/>
  <c r="H15" i="1"/>
  <c r="H13" i="1"/>
  <c r="G25" i="1"/>
  <c r="G23" i="1"/>
  <c r="G21" i="1"/>
  <c r="G19" i="1"/>
  <c r="G17" i="1"/>
  <c r="G15" i="1"/>
  <c r="G13" i="1"/>
  <c r="D10" i="1"/>
  <c r="D9" i="1"/>
  <c r="C9" i="1"/>
  <c r="B25" i="1"/>
  <c r="B23" i="1"/>
  <c r="B21" i="1"/>
  <c r="B19" i="1"/>
  <c r="B17" i="1"/>
  <c r="B15" i="1"/>
  <c r="B13" i="1"/>
  <c r="J9" i="1" l="1"/>
  <c r="G9" i="1"/>
  <c r="H9" i="1"/>
  <c r="M9" i="1"/>
  <c r="K9" i="1"/>
  <c r="N9" i="1"/>
  <c r="E9" i="1"/>
  <c r="B9" i="1"/>
  <c r="F9" i="1" l="1"/>
  <c r="Q25" i="1" l="1"/>
  <c r="P25" i="1"/>
  <c r="O25" i="1"/>
  <c r="L25" i="1"/>
  <c r="I25" i="1"/>
  <c r="F25" i="1"/>
  <c r="Q23" i="1"/>
  <c r="P23" i="1"/>
  <c r="O23" i="1"/>
  <c r="L23" i="1"/>
  <c r="I23" i="1"/>
  <c r="F23" i="1"/>
  <c r="Q21" i="1"/>
  <c r="P21" i="1"/>
  <c r="O21" i="1"/>
  <c r="L21" i="1"/>
  <c r="I21" i="1"/>
  <c r="F21" i="1"/>
  <c r="Q19" i="1"/>
  <c r="P19" i="1"/>
  <c r="O19" i="1"/>
  <c r="L19" i="1"/>
  <c r="I19" i="1"/>
  <c r="F19" i="1"/>
  <c r="Q17" i="1"/>
  <c r="P17" i="1"/>
  <c r="O17" i="1"/>
  <c r="L17" i="1"/>
  <c r="I17" i="1"/>
  <c r="F17" i="1"/>
  <c r="Q15" i="1"/>
  <c r="P15" i="1"/>
  <c r="O15" i="1"/>
  <c r="L15" i="1"/>
  <c r="I15" i="1"/>
  <c r="F15" i="1"/>
  <c r="Q13" i="1"/>
  <c r="P13" i="1"/>
  <c r="O13" i="1"/>
  <c r="L13" i="1"/>
  <c r="I13" i="1"/>
  <c r="F13" i="1"/>
  <c r="Q11" i="1"/>
  <c r="P11" i="1"/>
  <c r="O11" i="1"/>
  <c r="L11" i="1"/>
  <c r="I11" i="1"/>
  <c r="F11" i="1"/>
  <c r="R25" i="1" l="1"/>
  <c r="R15" i="1"/>
  <c r="R19" i="1"/>
  <c r="R23" i="1"/>
  <c r="L9" i="1"/>
  <c r="O9" i="1"/>
  <c r="R13" i="1"/>
  <c r="R17" i="1"/>
  <c r="R11" i="1"/>
  <c r="P9" i="1"/>
  <c r="R21" i="1"/>
  <c r="Q9" i="1"/>
  <c r="I9" i="1"/>
  <c r="R9" i="1" l="1"/>
</calcChain>
</file>

<file path=xl/sharedStrings.xml><?xml version="1.0" encoding="utf-8"?>
<sst xmlns="http://schemas.openxmlformats.org/spreadsheetml/2006/main" count="700" uniqueCount="56">
  <si>
    <t>単位：ｋ㎥</t>
  </si>
  <si>
    <t>日本産業・医療ガス協会</t>
  </si>
  <si>
    <t>地区別</t>
  </si>
  <si>
    <t>生産量</t>
  </si>
  <si>
    <t>仕　入　量　（会　員　外）</t>
  </si>
  <si>
    <t>販売量</t>
  </si>
  <si>
    <t>合         　　 計</t>
  </si>
  <si>
    <t>液体酸素</t>
  </si>
  <si>
    <t>パイプ</t>
  </si>
  <si>
    <t>小　計</t>
  </si>
  <si>
    <t>仕入量</t>
  </si>
  <si>
    <t>液　 体 　酸 　素</t>
  </si>
  <si>
    <t>パ  イ  プ  圧  送</t>
  </si>
  <si>
    <t>ボ　　ン　　ベ　　詰</t>
  </si>
  <si>
    <t>(ボンベ)</t>
  </si>
  <si>
    <t>合　 計</t>
  </si>
  <si>
    <t>会員会社</t>
  </si>
  <si>
    <t>一般用</t>
  </si>
  <si>
    <t>小　 計</t>
  </si>
  <si>
    <t>合 　計</t>
  </si>
  <si>
    <t>総合計</t>
  </si>
  <si>
    <t>北海道</t>
  </si>
  <si>
    <t>東　 北</t>
  </si>
  <si>
    <t>関   東</t>
  </si>
  <si>
    <t>東   海</t>
  </si>
  <si>
    <t>近   畿</t>
  </si>
  <si>
    <t>中   国</t>
  </si>
  <si>
    <t>四   国</t>
  </si>
  <si>
    <t>九   州</t>
  </si>
  <si>
    <t>アルゴン　生産・仕入・販売　実績表</t>
    <phoneticPr fontId="2"/>
  </si>
  <si>
    <t>2017年</t>
    <phoneticPr fontId="2"/>
  </si>
  <si>
    <t>アルゴン　生産・仕入・販売　実績表</t>
  </si>
  <si>
    <t>2017年　1月</t>
  </si>
  <si>
    <t>液体ｱﾙｺﾞﾝ</t>
  </si>
  <si>
    <t>液　体　ア　ル　ゴ　ン</t>
  </si>
  <si>
    <t>ボンベ</t>
  </si>
  <si>
    <t>＊備　考</t>
  </si>
  <si>
    <t>前月生産量</t>
  </si>
  <si>
    <t>ｋ㎥ に 対 す る 比</t>
  </si>
  <si>
    <t xml:space="preserve"> 前      月</t>
  </si>
  <si>
    <t>液体ｱﾙｺﾞﾝ一般販売量</t>
  </si>
  <si>
    <t>前年同月生産量</t>
  </si>
  <si>
    <t xml:space="preserve"> 前年同月</t>
  </si>
  <si>
    <t>前月一般販売量</t>
  </si>
  <si>
    <t>前年同月一般販売量</t>
  </si>
  <si>
    <t>2017年　2月</t>
  </si>
  <si>
    <t>2017年　3月</t>
  </si>
  <si>
    <t>2017年　4月</t>
  </si>
  <si>
    <t>2017年　5月</t>
  </si>
  <si>
    <t>2017年　6月</t>
  </si>
  <si>
    <t>2017年　7月</t>
  </si>
  <si>
    <t>2017年　8月</t>
  </si>
  <si>
    <t>2017年　9月</t>
  </si>
  <si>
    <t>2017年　10月</t>
  </si>
  <si>
    <t>2017年　11月</t>
  </si>
  <si>
    <t>2017年　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</si>
</sst>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ＭＳ Ｐゴシック"/>
      <family val="3"/>
      <scheme val="minor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0"/>
      <color indexed="8"/>
      <name val="ＭＳ Ｐゴシック"/>
      <family val="3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38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38" fontId="3" fillId="0" borderId="0">
      <alignment vertical="center"/>
    </xf>
  </cellStyleXfs>
  <cellXfs count="91">
    <xf numFmtId="38" fontId="3" fillId="0" borderId="0" xfId="0" applyNumberFormat="1" applyFont="1" applyFill="1" applyBorder="1">
      <alignment vertical="center"/>
    </xf>
    <xf numFmtId="0" fontId="3" fillId="0" borderId="0" xfId="1" applyNumberFormat="1" applyFont="1" applyFill="1" applyBorder="1">
      <alignment vertical="center"/>
    </xf>
    <xf numFmtId="0" fontId="1" fillId="0" borderId="0" xfId="1" applyNumberFormat="1" applyFont="1" applyFill="1" applyBorder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2" borderId="4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>
      <alignment vertical="center"/>
    </xf>
    <xf numFmtId="0" fontId="1" fillId="2" borderId="6" xfId="1" applyNumberFormat="1" applyFont="1" applyFill="1" applyBorder="1">
      <alignment vertical="center"/>
    </xf>
    <xf numFmtId="0" fontId="1" fillId="2" borderId="9" xfId="1" applyNumberFormat="1" applyFont="1" applyFill="1" applyBorder="1" applyAlignment="1">
      <alignment horizontal="center" vertical="center"/>
    </xf>
    <xf numFmtId="0" fontId="1" fillId="2" borderId="10" xfId="1" applyNumberFormat="1" applyFont="1" applyFill="1" applyBorder="1" applyAlignment="1">
      <alignment horizontal="center" vertical="center"/>
    </xf>
    <xf numFmtId="0" fontId="1" fillId="2" borderId="12" xfId="1" applyNumberFormat="1" applyFont="1" applyFill="1" applyBorder="1" applyAlignment="1">
      <alignment horizontal="center" vertical="center"/>
    </xf>
    <xf numFmtId="0" fontId="1" fillId="2" borderId="11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>
      <alignment vertical="center"/>
    </xf>
    <xf numFmtId="0" fontId="1" fillId="0" borderId="0" xfId="1" applyNumberFormat="1" applyFont="1" applyFill="1" applyBorder="1">
      <alignment vertical="center"/>
    </xf>
    <xf numFmtId="38" fontId="1" fillId="0" borderId="0" xfId="1" applyNumberFormat="1" applyFont="1" applyFill="1" applyBorder="1">
      <alignment vertical="center"/>
    </xf>
    <xf numFmtId="38" fontId="1" fillId="0" borderId="9" xfId="3" quotePrefix="1" applyFont="1" applyBorder="1">
      <alignment vertical="center"/>
    </xf>
    <xf numFmtId="38" fontId="1" fillId="0" borderId="9" xfId="3" applyFont="1" applyBorder="1">
      <alignment vertical="center"/>
    </xf>
    <xf numFmtId="38" fontId="1" fillId="0" borderId="9" xfId="3" applyFont="1" applyBorder="1" applyProtection="1">
      <alignment vertical="center"/>
      <protection locked="0"/>
    </xf>
    <xf numFmtId="38" fontId="1" fillId="0" borderId="9" xfId="1" applyNumberFormat="1" applyFont="1" applyFill="1" applyBorder="1">
      <alignment vertical="center"/>
    </xf>
    <xf numFmtId="0" fontId="1" fillId="0" borderId="0" xfId="1" applyNumberFormat="1" applyFont="1" applyFill="1" applyBorder="1">
      <alignment vertical="center"/>
    </xf>
    <xf numFmtId="0" fontId="1" fillId="0" borderId="0" xfId="1" applyFont="1">
      <alignment vertical="center"/>
    </xf>
    <xf numFmtId="0" fontId="3" fillId="0" borderId="0" xfId="1">
      <alignment vertical="center"/>
    </xf>
    <xf numFmtId="0" fontId="1" fillId="0" borderId="0" xfId="1" applyFont="1" applyAlignment="1">
      <alignment horizontal="right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5" xfId="1" applyFont="1" applyFill="1" applyBorder="1">
      <alignment vertical="center"/>
    </xf>
    <xf numFmtId="0" fontId="1" fillId="2" borderId="6" xfId="1" applyFont="1" applyFill="1" applyBorder="1">
      <alignment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38" fontId="1" fillId="0" borderId="9" xfId="1" applyNumberFormat="1" applyFont="1" applyBorder="1">
      <alignment vertical="center"/>
    </xf>
    <xf numFmtId="176" fontId="1" fillId="0" borderId="9" xfId="1" applyNumberFormat="1" applyFont="1" applyBorder="1">
      <alignment vertical="center"/>
    </xf>
    <xf numFmtId="0" fontId="1" fillId="2" borderId="9" xfId="1" applyFont="1" applyFill="1" applyBorder="1" applyAlignment="1">
      <alignment horizontal="center" vertical="center"/>
    </xf>
    <xf numFmtId="0" fontId="1" fillId="0" borderId="0" xfId="1" applyFont="1" applyAlignment="1">
      <alignment horizontal="distributed" vertical="center"/>
    </xf>
    <xf numFmtId="0" fontId="1" fillId="0" borderId="20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0" fontId="1" fillId="2" borderId="8" xfId="1" applyNumberFormat="1" applyFont="1" applyFill="1" applyBorder="1" applyAlignment="1">
      <alignment horizontal="center" vertical="center"/>
    </xf>
    <xf numFmtId="0" fontId="1" fillId="2" borderId="16" xfId="1" applyNumberFormat="1" applyFont="1" applyFill="1" applyBorder="1" applyAlignment="1">
      <alignment horizontal="center" vertical="center"/>
    </xf>
    <xf numFmtId="38" fontId="1" fillId="0" borderId="13" xfId="1" applyNumberFormat="1" applyFont="1" applyFill="1" applyBorder="1" applyAlignment="1">
      <alignment horizontal="right" vertical="center"/>
    </xf>
    <xf numFmtId="38" fontId="1" fillId="0" borderId="18" xfId="1" applyNumberFormat="1" applyFont="1" applyFill="1" applyBorder="1" applyAlignment="1">
      <alignment horizontal="right" vertical="center"/>
    </xf>
    <xf numFmtId="38" fontId="1" fillId="3" borderId="9" xfId="1" applyNumberFormat="1" applyFont="1" applyFill="1" applyBorder="1" applyAlignment="1">
      <alignment horizontal="right" vertical="center"/>
    </xf>
    <xf numFmtId="38" fontId="1" fillId="3" borderId="17" xfId="1" applyNumberFormat="1" applyFont="1" applyFill="1" applyBorder="1" applyAlignment="1">
      <alignment horizontal="right" vertical="center"/>
    </xf>
    <xf numFmtId="38" fontId="1" fillId="0" borderId="9" xfId="1" applyNumberFormat="1" applyFont="1" applyFill="1" applyBorder="1" applyAlignment="1">
      <alignment horizontal="right" vertical="center"/>
    </xf>
    <xf numFmtId="38" fontId="1" fillId="0" borderId="17" xfId="1" applyNumberFormat="1" applyFont="1" applyFill="1" applyBorder="1" applyAlignment="1">
      <alignment horizontal="right" vertical="center"/>
    </xf>
    <xf numFmtId="38" fontId="1" fillId="0" borderId="11" xfId="1" applyNumberFormat="1" applyFont="1" applyFill="1" applyBorder="1" applyAlignment="1">
      <alignment horizontal="right" vertical="center"/>
    </xf>
    <xf numFmtId="38" fontId="1" fillId="0" borderId="19" xfId="1" applyNumberFormat="1" applyFont="1" applyFill="1" applyBorder="1" applyAlignment="1">
      <alignment horizontal="right" vertical="center"/>
    </xf>
    <xf numFmtId="38" fontId="1" fillId="0" borderId="12" xfId="1" applyNumberFormat="1" applyFont="1" applyFill="1" applyBorder="1" applyAlignment="1">
      <alignment horizontal="right" vertical="center"/>
    </xf>
    <xf numFmtId="38" fontId="1" fillId="0" borderId="14" xfId="1" applyNumberFormat="1" applyFont="1" applyFill="1" applyBorder="1" applyAlignment="1">
      <alignment horizontal="right" vertical="center"/>
    </xf>
    <xf numFmtId="38" fontId="1" fillId="0" borderId="15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distributed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right" vertical="center"/>
    </xf>
    <xf numFmtId="0" fontId="1" fillId="2" borderId="2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>
      <alignment horizontal="center" vertical="center"/>
    </xf>
    <xf numFmtId="0" fontId="1" fillId="2" borderId="9" xfId="1" applyNumberFormat="1" applyFont="1" applyFill="1" applyBorder="1" applyAlignment="1">
      <alignment horizontal="center" vertical="center"/>
    </xf>
    <xf numFmtId="0" fontId="1" fillId="2" borderId="6" xfId="1" applyNumberFormat="1" applyFont="1" applyFill="1" applyBorder="1" applyAlignment="1">
      <alignment horizontal="distributed" vertical="center"/>
    </xf>
    <xf numFmtId="0" fontId="3" fillId="2" borderId="3" xfId="1" applyNumberFormat="1" applyFont="1" applyFill="1" applyBorder="1" applyAlignment="1">
      <alignment horizontal="distributed" vertical="center"/>
    </xf>
    <xf numFmtId="0" fontId="3" fillId="2" borderId="5" xfId="1" applyNumberFormat="1" applyFont="1" applyFill="1" applyBorder="1" applyAlignment="1">
      <alignment horizontal="distributed"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/>
    </xf>
    <xf numFmtId="0" fontId="3" fillId="2" borderId="11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distributed" vertical="center"/>
    </xf>
    <xf numFmtId="0" fontId="1" fillId="0" borderId="20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38" fontId="1" fillId="0" borderId="9" xfId="1" applyNumberFormat="1" applyFont="1" applyBorder="1" applyAlignment="1">
      <alignment horizontal="right" vertical="center"/>
    </xf>
    <xf numFmtId="38" fontId="1" fillId="0" borderId="17" xfId="1" applyNumberFormat="1" applyFont="1" applyBorder="1" applyAlignment="1">
      <alignment horizontal="right" vertical="center"/>
    </xf>
    <xf numFmtId="38" fontId="1" fillId="0" borderId="11" xfId="1" applyNumberFormat="1" applyFont="1" applyBorder="1" applyAlignment="1">
      <alignment horizontal="right" vertical="center"/>
    </xf>
    <xf numFmtId="38" fontId="1" fillId="0" borderId="19" xfId="1" applyNumberFormat="1" applyFont="1" applyBorder="1" applyAlignment="1">
      <alignment horizontal="right" vertical="center"/>
    </xf>
    <xf numFmtId="38" fontId="1" fillId="0" borderId="13" xfId="1" applyNumberFormat="1" applyFont="1" applyBorder="1" applyAlignment="1">
      <alignment horizontal="right" vertical="center"/>
    </xf>
    <xf numFmtId="38" fontId="1" fillId="0" borderId="18" xfId="1" applyNumberFormat="1" applyFont="1" applyBorder="1" applyAlignment="1">
      <alignment horizontal="right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38" fontId="1" fillId="0" borderId="12" xfId="1" applyNumberFormat="1" applyFont="1" applyBorder="1" applyAlignment="1">
      <alignment horizontal="right" vertical="center"/>
    </xf>
    <xf numFmtId="38" fontId="1" fillId="0" borderId="14" xfId="1" applyNumberFormat="1" applyFont="1" applyBorder="1" applyAlignment="1">
      <alignment horizontal="right" vertical="center"/>
    </xf>
    <xf numFmtId="38" fontId="1" fillId="0" borderId="15" xfId="1" applyNumberFormat="1" applyFont="1" applyBorder="1" applyAlignment="1">
      <alignment horizontal="right" vertical="center"/>
    </xf>
    <xf numFmtId="0" fontId="2" fillId="0" borderId="0" xfId="1" applyFont="1" applyAlignment="1">
      <alignment horizontal="distributed" vertical="center"/>
    </xf>
    <xf numFmtId="0" fontId="1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right" vertical="center"/>
    </xf>
    <xf numFmtId="0" fontId="3" fillId="0" borderId="1" xfId="1" applyBorder="1" applyAlignment="1">
      <alignment horizontal="right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distributed" vertical="center"/>
    </xf>
    <xf numFmtId="0" fontId="3" fillId="2" borderId="3" xfId="1" applyFill="1" applyBorder="1" applyAlignment="1">
      <alignment horizontal="distributed" vertical="center"/>
    </xf>
    <xf numFmtId="0" fontId="3" fillId="2" borderId="5" xfId="1" applyFill="1" applyBorder="1" applyAlignment="1">
      <alignment horizontal="distributed" vertical="center"/>
    </xf>
    <xf numFmtId="0" fontId="3" fillId="2" borderId="22" xfId="1" applyFill="1" applyBorder="1" applyAlignment="1">
      <alignment horizontal="center" vertical="center"/>
    </xf>
    <xf numFmtId="0" fontId="3" fillId="2" borderId="23" xfId="1" applyFill="1" applyBorder="1" applyAlignment="1">
      <alignment horizontal="center" vertical="center"/>
    </xf>
    <xf numFmtId="0" fontId="3" fillId="2" borderId="24" xfId="1" applyFill="1" applyBorder="1" applyAlignment="1">
      <alignment horizontal="center" vertical="center"/>
    </xf>
    <xf numFmtId="0" fontId="3" fillId="2" borderId="25" xfId="1" applyFill="1" applyBorder="1" applyAlignment="1">
      <alignment horizontal="center" vertical="center"/>
    </xf>
    <xf numFmtId="0" fontId="3" fillId="2" borderId="26" xfId="1" applyFill="1" applyBorder="1" applyAlignment="1">
      <alignment horizontal="center" vertical="center"/>
    </xf>
    <xf numFmtId="0" fontId="3" fillId="2" borderId="27" xfId="1" applyFill="1" applyBorder="1" applyAlignment="1">
      <alignment horizontal="center" vertical="center"/>
    </xf>
    <xf numFmtId="0" fontId="3" fillId="2" borderId="9" xfId="1" applyFill="1" applyBorder="1" applyAlignment="1">
      <alignment horizontal="center" vertical="center"/>
    </xf>
  </cellXfs>
  <cellStyles count="4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32"/>
  <sheetViews>
    <sheetView tabSelected="1" zoomScaleNormal="100" workbookViewId="0"/>
  </sheetViews>
  <sheetFormatPr defaultRowHeight="13.5" x14ac:dyDescent="0.15"/>
  <cols>
    <col min="1" max="1" width="8.125" style="1" customWidth="1"/>
    <col min="2" max="2" width="7.5" style="1" customWidth="1"/>
    <col min="3" max="4" width="7.625" style="1" customWidth="1"/>
    <col min="5" max="10" width="7.5" style="1" customWidth="1"/>
    <col min="11" max="12" width="7.625" style="1" customWidth="1"/>
    <col min="13" max="16" width="7.5" style="1" customWidth="1"/>
    <col min="17" max="17" width="8.125" style="1" customWidth="1"/>
    <col min="18" max="18" width="9" style="1" customWidth="1"/>
    <col min="19" max="16384" width="9" style="1"/>
  </cols>
  <sheetData>
    <row r="1" spans="1:18" s="11" customFormat="1" ht="13.7" customHeight="1" x14ac:dyDescent="0.15">
      <c r="A1" s="12"/>
      <c r="B1" s="12"/>
      <c r="C1" s="12"/>
      <c r="D1" s="12"/>
      <c r="E1" s="12"/>
      <c r="F1" s="12"/>
      <c r="G1" s="47" t="s">
        <v>29</v>
      </c>
      <c r="H1" s="47"/>
      <c r="I1" s="47"/>
      <c r="J1" s="47"/>
      <c r="K1" s="47"/>
      <c r="L1" s="47"/>
      <c r="M1" s="12"/>
      <c r="N1" s="12"/>
      <c r="O1" s="12"/>
      <c r="P1" s="12"/>
      <c r="Q1" s="12"/>
    </row>
    <row r="2" spans="1:18" s="11" customFormat="1" x14ac:dyDescent="0.15">
      <c r="A2" s="12"/>
      <c r="B2" s="12"/>
      <c r="C2" s="12"/>
      <c r="D2" s="12"/>
      <c r="E2" s="12"/>
      <c r="F2" s="12"/>
      <c r="G2" s="12"/>
      <c r="H2" s="48" t="s">
        <v>30</v>
      </c>
      <c r="I2" s="48"/>
      <c r="J2" s="48"/>
      <c r="K2" s="48"/>
      <c r="L2" s="18"/>
      <c r="M2" s="12"/>
      <c r="N2" s="12"/>
      <c r="O2" s="12"/>
      <c r="P2" s="12"/>
      <c r="Q2" s="12"/>
    </row>
    <row r="3" spans="1:18" s="11" customForma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15">
      <c r="A5" s="2"/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9" t="s">
        <v>1</v>
      </c>
      <c r="Q5" s="49"/>
      <c r="R5" s="49"/>
    </row>
    <row r="6" spans="1:18" x14ac:dyDescent="0.15">
      <c r="A6" s="50" t="s">
        <v>2</v>
      </c>
      <c r="B6" s="51" t="s">
        <v>3</v>
      </c>
      <c r="C6" s="51" t="s">
        <v>4</v>
      </c>
      <c r="D6" s="51"/>
      <c r="E6" s="51"/>
      <c r="F6" s="4" t="s">
        <v>3</v>
      </c>
      <c r="G6" s="5"/>
      <c r="H6" s="53" t="s">
        <v>5</v>
      </c>
      <c r="I6" s="54"/>
      <c r="J6" s="54"/>
      <c r="K6" s="54"/>
      <c r="L6" s="54"/>
      <c r="M6" s="54"/>
      <c r="N6" s="55"/>
      <c r="O6" s="6"/>
      <c r="P6" s="56" t="s">
        <v>6</v>
      </c>
      <c r="Q6" s="56"/>
      <c r="R6" s="57"/>
    </row>
    <row r="7" spans="1:18" x14ac:dyDescent="0.15">
      <c r="A7" s="34"/>
      <c r="B7" s="52"/>
      <c r="C7" s="52" t="s">
        <v>7</v>
      </c>
      <c r="D7" s="7" t="s">
        <v>8</v>
      </c>
      <c r="E7" s="52" t="s">
        <v>9</v>
      </c>
      <c r="F7" s="8" t="s">
        <v>10</v>
      </c>
      <c r="G7" s="52" t="s">
        <v>11</v>
      </c>
      <c r="H7" s="52"/>
      <c r="I7" s="52"/>
      <c r="J7" s="52" t="s">
        <v>12</v>
      </c>
      <c r="K7" s="52"/>
      <c r="L7" s="52"/>
      <c r="M7" s="52" t="s">
        <v>13</v>
      </c>
      <c r="N7" s="52"/>
      <c r="O7" s="52"/>
      <c r="P7" s="58"/>
      <c r="Q7" s="58"/>
      <c r="R7" s="59"/>
    </row>
    <row r="8" spans="1:18" x14ac:dyDescent="0.15">
      <c r="A8" s="34"/>
      <c r="B8" s="52"/>
      <c r="C8" s="52"/>
      <c r="D8" s="7" t="s">
        <v>14</v>
      </c>
      <c r="E8" s="58"/>
      <c r="F8" s="9" t="s">
        <v>15</v>
      </c>
      <c r="G8" s="7" t="s">
        <v>16</v>
      </c>
      <c r="H8" s="7" t="s">
        <v>17</v>
      </c>
      <c r="I8" s="7" t="s">
        <v>18</v>
      </c>
      <c r="J8" s="7" t="s">
        <v>16</v>
      </c>
      <c r="K8" s="7" t="s">
        <v>17</v>
      </c>
      <c r="L8" s="7" t="s">
        <v>18</v>
      </c>
      <c r="M8" s="7" t="s">
        <v>16</v>
      </c>
      <c r="N8" s="7" t="s">
        <v>17</v>
      </c>
      <c r="O8" s="7" t="s">
        <v>18</v>
      </c>
      <c r="P8" s="7" t="s">
        <v>16</v>
      </c>
      <c r="Q8" s="7" t="s">
        <v>17</v>
      </c>
      <c r="R8" s="10" t="s">
        <v>19</v>
      </c>
    </row>
    <row r="9" spans="1:18" x14ac:dyDescent="0.15">
      <c r="A9" s="34" t="s">
        <v>20</v>
      </c>
      <c r="B9" s="36">
        <f>SUM(B11:B26)</f>
        <v>211936</v>
      </c>
      <c r="C9" s="36">
        <f>SUM('1月:12月'!C9)</f>
        <v>40260</v>
      </c>
      <c r="D9" s="17">
        <f>SUM('1月:12月'!D9)</f>
        <v>0</v>
      </c>
      <c r="E9" s="36">
        <f>SUM(C9:D10)</f>
        <v>43271</v>
      </c>
      <c r="F9" s="36">
        <f>B9+E9</f>
        <v>255207</v>
      </c>
      <c r="G9" s="36">
        <f t="shared" ref="G9:R9" si="0">SUM(G11:G26)</f>
        <v>34252</v>
      </c>
      <c r="H9" s="36">
        <f t="shared" si="0"/>
        <v>193217</v>
      </c>
      <c r="I9" s="36">
        <f t="shared" si="0"/>
        <v>227469</v>
      </c>
      <c r="J9" s="36">
        <f t="shared" si="0"/>
        <v>0</v>
      </c>
      <c r="K9" s="36">
        <f t="shared" si="0"/>
        <v>0</v>
      </c>
      <c r="L9" s="36">
        <f t="shared" si="0"/>
        <v>0</v>
      </c>
      <c r="M9" s="36">
        <f t="shared" si="0"/>
        <v>1102</v>
      </c>
      <c r="N9" s="36">
        <f t="shared" si="0"/>
        <v>7876</v>
      </c>
      <c r="O9" s="36">
        <f t="shared" si="0"/>
        <v>8978</v>
      </c>
      <c r="P9" s="36">
        <f t="shared" si="0"/>
        <v>35354</v>
      </c>
      <c r="Q9" s="36">
        <f t="shared" si="0"/>
        <v>201093</v>
      </c>
      <c r="R9" s="42">
        <f t="shared" si="0"/>
        <v>236447</v>
      </c>
    </row>
    <row r="10" spans="1:18" x14ac:dyDescent="0.15">
      <c r="A10" s="34"/>
      <c r="B10" s="44"/>
      <c r="C10" s="44"/>
      <c r="D10" s="17">
        <f>SUM('1月:12月'!D10)</f>
        <v>3011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2"/>
    </row>
    <row r="11" spans="1:18" x14ac:dyDescent="0.15">
      <c r="A11" s="34" t="s">
        <v>21</v>
      </c>
      <c r="B11" s="36">
        <f>SUM('1月:12月'!B11)</f>
        <v>3556</v>
      </c>
      <c r="C11" s="38"/>
      <c r="D11" s="38"/>
      <c r="E11" s="38"/>
      <c r="F11" s="36">
        <f>B11</f>
        <v>3556</v>
      </c>
      <c r="G11" s="36">
        <f>SUM('1月:12月'!G11)</f>
        <v>239</v>
      </c>
      <c r="H11" s="36">
        <f>SUM('1月:12月'!H11)</f>
        <v>2626</v>
      </c>
      <c r="I11" s="40">
        <f>SUM(G11:H12)</f>
        <v>2865</v>
      </c>
      <c r="J11" s="36">
        <f>SUM('1月:12月'!J11)</f>
        <v>0</v>
      </c>
      <c r="K11" s="36">
        <f>SUM('1月:12月'!K11)</f>
        <v>0</v>
      </c>
      <c r="L11" s="40">
        <f>SUM(J11:K12)</f>
        <v>0</v>
      </c>
      <c r="M11" s="36">
        <f>SUM('1月:12月'!M11)</f>
        <v>32</v>
      </c>
      <c r="N11" s="36">
        <f>SUM('1月:12月'!N11)</f>
        <v>683</v>
      </c>
      <c r="O11" s="40">
        <f>SUM(M11:N12)</f>
        <v>715</v>
      </c>
      <c r="P11" s="40">
        <f>G11+J11+M11</f>
        <v>271</v>
      </c>
      <c r="Q11" s="40">
        <f>H11+K11+N11</f>
        <v>3309</v>
      </c>
      <c r="R11" s="45">
        <f>SUM(P11:Q12)</f>
        <v>3580</v>
      </c>
    </row>
    <row r="12" spans="1:18" x14ac:dyDescent="0.15">
      <c r="A12" s="34"/>
      <c r="B12" s="44"/>
      <c r="C12" s="38"/>
      <c r="D12" s="38"/>
      <c r="E12" s="38"/>
      <c r="F12" s="44"/>
      <c r="G12" s="44"/>
      <c r="H12" s="44"/>
      <c r="I12" s="40"/>
      <c r="J12" s="44"/>
      <c r="K12" s="44"/>
      <c r="L12" s="40"/>
      <c r="M12" s="44"/>
      <c r="N12" s="44"/>
      <c r="O12" s="40"/>
      <c r="P12" s="40"/>
      <c r="Q12" s="40"/>
      <c r="R12" s="46"/>
    </row>
    <row r="13" spans="1:18" x14ac:dyDescent="0.15">
      <c r="A13" s="34" t="s">
        <v>22</v>
      </c>
      <c r="B13" s="36">
        <f>SUM('1月:12月'!B13)</f>
        <v>3653</v>
      </c>
      <c r="C13" s="38"/>
      <c r="D13" s="38"/>
      <c r="E13" s="38"/>
      <c r="F13" s="36">
        <f>B13</f>
        <v>3653</v>
      </c>
      <c r="G13" s="36">
        <f>SUM('1月:12月'!G13)</f>
        <v>1019</v>
      </c>
      <c r="H13" s="36">
        <f>SUM('1月:12月'!H13)</f>
        <v>20548</v>
      </c>
      <c r="I13" s="40">
        <f>SUM(G13:H14)</f>
        <v>21567</v>
      </c>
      <c r="J13" s="36">
        <f>SUM('1月:12月'!J13)</f>
        <v>0</v>
      </c>
      <c r="K13" s="36">
        <f>SUM('1月:12月'!K13)</f>
        <v>0</v>
      </c>
      <c r="L13" s="40">
        <f>SUM(J13:K14)</f>
        <v>0</v>
      </c>
      <c r="M13" s="36">
        <f>SUM('1月:12月'!M13)</f>
        <v>33</v>
      </c>
      <c r="N13" s="36">
        <f>SUM('1月:12月'!N13)</f>
        <v>770</v>
      </c>
      <c r="O13" s="40">
        <f>SUM(M13:N14)</f>
        <v>803</v>
      </c>
      <c r="P13" s="40">
        <f>G13+J13+M13</f>
        <v>1052</v>
      </c>
      <c r="Q13" s="40">
        <f>H13+K13+N13</f>
        <v>21318</v>
      </c>
      <c r="R13" s="45">
        <f>SUM(P13:Q14)</f>
        <v>22370</v>
      </c>
    </row>
    <row r="14" spans="1:18" x14ac:dyDescent="0.15">
      <c r="A14" s="34"/>
      <c r="B14" s="44"/>
      <c r="C14" s="38"/>
      <c r="D14" s="38"/>
      <c r="E14" s="38"/>
      <c r="F14" s="44"/>
      <c r="G14" s="44"/>
      <c r="H14" s="44"/>
      <c r="I14" s="40"/>
      <c r="J14" s="44"/>
      <c r="K14" s="44"/>
      <c r="L14" s="40"/>
      <c r="M14" s="44"/>
      <c r="N14" s="44"/>
      <c r="O14" s="40"/>
      <c r="P14" s="40"/>
      <c r="Q14" s="40"/>
      <c r="R14" s="46"/>
    </row>
    <row r="15" spans="1:18" x14ac:dyDescent="0.15">
      <c r="A15" s="34" t="s">
        <v>23</v>
      </c>
      <c r="B15" s="36">
        <f>SUM('1月:12月'!B15)</f>
        <v>57358</v>
      </c>
      <c r="C15" s="38"/>
      <c r="D15" s="38"/>
      <c r="E15" s="38"/>
      <c r="F15" s="36">
        <f>B15</f>
        <v>57358</v>
      </c>
      <c r="G15" s="36">
        <f>SUM('1月:12月'!G15)</f>
        <v>6581</v>
      </c>
      <c r="H15" s="36">
        <f>SUM('1月:12月'!H15)</f>
        <v>48974</v>
      </c>
      <c r="I15" s="40">
        <f>SUM(G15:H16)</f>
        <v>55555</v>
      </c>
      <c r="J15" s="36">
        <f>SUM('1月:12月'!J15)</f>
        <v>0</v>
      </c>
      <c r="K15" s="36">
        <f>SUM('1月:12月'!K15)</f>
        <v>0</v>
      </c>
      <c r="L15" s="40">
        <f>SUM(J15:K16)</f>
        <v>0</v>
      </c>
      <c r="M15" s="36">
        <f>SUM('1月:12月'!M15)</f>
        <v>331</v>
      </c>
      <c r="N15" s="36">
        <f>SUM('1月:12月'!N15)</f>
        <v>2230</v>
      </c>
      <c r="O15" s="40">
        <f>SUM(M15:N16)</f>
        <v>2561</v>
      </c>
      <c r="P15" s="40">
        <f>G15+J15+M15</f>
        <v>6912</v>
      </c>
      <c r="Q15" s="40">
        <f>H15+K15+N15</f>
        <v>51204</v>
      </c>
      <c r="R15" s="45">
        <f>SUM(P15:Q16)</f>
        <v>58116</v>
      </c>
    </row>
    <row r="16" spans="1:18" x14ac:dyDescent="0.15">
      <c r="A16" s="34"/>
      <c r="B16" s="44"/>
      <c r="C16" s="38"/>
      <c r="D16" s="38"/>
      <c r="E16" s="38"/>
      <c r="F16" s="44"/>
      <c r="G16" s="44"/>
      <c r="H16" s="44"/>
      <c r="I16" s="40"/>
      <c r="J16" s="44"/>
      <c r="K16" s="44"/>
      <c r="L16" s="40"/>
      <c r="M16" s="44"/>
      <c r="N16" s="44"/>
      <c r="O16" s="40"/>
      <c r="P16" s="40"/>
      <c r="Q16" s="40"/>
      <c r="R16" s="46"/>
    </row>
    <row r="17" spans="1:18" x14ac:dyDescent="0.15">
      <c r="A17" s="34" t="s">
        <v>24</v>
      </c>
      <c r="B17" s="36">
        <f>SUM('1月:12月'!B17)</f>
        <v>50588</v>
      </c>
      <c r="C17" s="38"/>
      <c r="D17" s="38"/>
      <c r="E17" s="38"/>
      <c r="F17" s="36">
        <f>B17</f>
        <v>50588</v>
      </c>
      <c r="G17" s="36">
        <f>SUM('1月:12月'!G17)</f>
        <v>9808</v>
      </c>
      <c r="H17" s="36">
        <f>SUM('1月:12月'!H17)</f>
        <v>49320</v>
      </c>
      <c r="I17" s="40">
        <f>SUM(G17:H18)</f>
        <v>59128</v>
      </c>
      <c r="J17" s="36">
        <f>SUM('1月:12月'!J17)</f>
        <v>0</v>
      </c>
      <c r="K17" s="36">
        <f>SUM('1月:12月'!K17)</f>
        <v>0</v>
      </c>
      <c r="L17" s="40">
        <f>SUM(J17:K18)</f>
        <v>0</v>
      </c>
      <c r="M17" s="36">
        <f>SUM('1月:12月'!M17)</f>
        <v>176</v>
      </c>
      <c r="N17" s="36">
        <f>SUM('1月:12月'!N17)</f>
        <v>1157</v>
      </c>
      <c r="O17" s="40">
        <f>SUM(M17:N18)</f>
        <v>1333</v>
      </c>
      <c r="P17" s="40">
        <f>G17+J17+M17</f>
        <v>9984</v>
      </c>
      <c r="Q17" s="40">
        <f>H17+K17+N17</f>
        <v>50477</v>
      </c>
      <c r="R17" s="45">
        <f>SUM(P17:Q18)</f>
        <v>60461</v>
      </c>
    </row>
    <row r="18" spans="1:18" x14ac:dyDescent="0.15">
      <c r="A18" s="34"/>
      <c r="B18" s="44"/>
      <c r="C18" s="38"/>
      <c r="D18" s="38"/>
      <c r="E18" s="38"/>
      <c r="F18" s="44"/>
      <c r="G18" s="44"/>
      <c r="H18" s="44"/>
      <c r="I18" s="40"/>
      <c r="J18" s="44"/>
      <c r="K18" s="44"/>
      <c r="L18" s="40"/>
      <c r="M18" s="44"/>
      <c r="N18" s="44"/>
      <c r="O18" s="40"/>
      <c r="P18" s="40"/>
      <c r="Q18" s="40"/>
      <c r="R18" s="46"/>
    </row>
    <row r="19" spans="1:18" x14ac:dyDescent="0.15">
      <c r="A19" s="34" t="s">
        <v>25</v>
      </c>
      <c r="B19" s="36">
        <f>SUM('1月:12月'!B19)</f>
        <v>45675</v>
      </c>
      <c r="C19" s="38"/>
      <c r="D19" s="38"/>
      <c r="E19" s="38"/>
      <c r="F19" s="36">
        <f>B19</f>
        <v>45675</v>
      </c>
      <c r="G19" s="36">
        <f>SUM('1月:12月'!G19)</f>
        <v>5657</v>
      </c>
      <c r="H19" s="36">
        <f>SUM('1月:12月'!H19)</f>
        <v>30255</v>
      </c>
      <c r="I19" s="40">
        <f>SUM(G19:H20)</f>
        <v>35912</v>
      </c>
      <c r="J19" s="36">
        <f>SUM('1月:12月'!J19)</f>
        <v>0</v>
      </c>
      <c r="K19" s="36">
        <f>SUM('1月:12月'!K19)</f>
        <v>0</v>
      </c>
      <c r="L19" s="40">
        <f>SUM(J19:K20)</f>
        <v>0</v>
      </c>
      <c r="M19" s="36">
        <f>SUM('1月:12月'!M19)</f>
        <v>99</v>
      </c>
      <c r="N19" s="36">
        <f>SUM('1月:12月'!N19)</f>
        <v>1106</v>
      </c>
      <c r="O19" s="40">
        <f>SUM(M19:N20)</f>
        <v>1205</v>
      </c>
      <c r="P19" s="40">
        <f>G19+J19+M19</f>
        <v>5756</v>
      </c>
      <c r="Q19" s="40">
        <f>H19+K19+N19</f>
        <v>31361</v>
      </c>
      <c r="R19" s="45">
        <f>SUM(P19:Q20)</f>
        <v>37117</v>
      </c>
    </row>
    <row r="20" spans="1:18" x14ac:dyDescent="0.15">
      <c r="A20" s="34"/>
      <c r="B20" s="44"/>
      <c r="C20" s="38"/>
      <c r="D20" s="38"/>
      <c r="E20" s="38"/>
      <c r="F20" s="44"/>
      <c r="G20" s="44"/>
      <c r="H20" s="44"/>
      <c r="I20" s="40"/>
      <c r="J20" s="44"/>
      <c r="K20" s="44"/>
      <c r="L20" s="40"/>
      <c r="M20" s="44"/>
      <c r="N20" s="44"/>
      <c r="O20" s="40"/>
      <c r="P20" s="40"/>
      <c r="Q20" s="40"/>
      <c r="R20" s="46"/>
    </row>
    <row r="21" spans="1:18" x14ac:dyDescent="0.15">
      <c r="A21" s="34" t="s">
        <v>26</v>
      </c>
      <c r="B21" s="36">
        <f>SUM('1月:12月'!B21)</f>
        <v>31875</v>
      </c>
      <c r="C21" s="38"/>
      <c r="D21" s="38"/>
      <c r="E21" s="38"/>
      <c r="F21" s="36">
        <f>B21</f>
        <v>31875</v>
      </c>
      <c r="G21" s="36">
        <f>SUM('1月:12月'!G21)</f>
        <v>5842</v>
      </c>
      <c r="H21" s="36">
        <f>SUM('1月:12月'!H21)</f>
        <v>11922</v>
      </c>
      <c r="I21" s="40">
        <f>SUM(G21:H22)</f>
        <v>17764</v>
      </c>
      <c r="J21" s="36">
        <f>SUM('1月:12月'!J21)</f>
        <v>0</v>
      </c>
      <c r="K21" s="36">
        <f>SUM('1月:12月'!K21)</f>
        <v>0</v>
      </c>
      <c r="L21" s="40">
        <f>SUM(J21:K22)</f>
        <v>0</v>
      </c>
      <c r="M21" s="36">
        <f>SUM('1月:12月'!M21)</f>
        <v>277</v>
      </c>
      <c r="N21" s="36">
        <f>SUM('1月:12月'!N21)</f>
        <v>750</v>
      </c>
      <c r="O21" s="40">
        <f>SUM(M21:N22)</f>
        <v>1027</v>
      </c>
      <c r="P21" s="40">
        <f>G21+J21+M21</f>
        <v>6119</v>
      </c>
      <c r="Q21" s="40">
        <f>H21+K21+N21</f>
        <v>12672</v>
      </c>
      <c r="R21" s="45">
        <f>SUM(P21:Q22)</f>
        <v>18791</v>
      </c>
    </row>
    <row r="22" spans="1:18" x14ac:dyDescent="0.15">
      <c r="A22" s="34"/>
      <c r="B22" s="44"/>
      <c r="C22" s="38"/>
      <c r="D22" s="38"/>
      <c r="E22" s="38"/>
      <c r="F22" s="44"/>
      <c r="G22" s="44"/>
      <c r="H22" s="44"/>
      <c r="I22" s="40"/>
      <c r="J22" s="44"/>
      <c r="K22" s="44"/>
      <c r="L22" s="40"/>
      <c r="M22" s="44"/>
      <c r="N22" s="44"/>
      <c r="O22" s="40"/>
      <c r="P22" s="40"/>
      <c r="Q22" s="40"/>
      <c r="R22" s="46"/>
    </row>
    <row r="23" spans="1:18" x14ac:dyDescent="0.15">
      <c r="A23" s="34" t="s">
        <v>27</v>
      </c>
      <c r="B23" s="36">
        <f>SUM('1月:12月'!B23)</f>
        <v>2142</v>
      </c>
      <c r="C23" s="38"/>
      <c r="D23" s="38"/>
      <c r="E23" s="38"/>
      <c r="F23" s="36">
        <f>B23</f>
        <v>2142</v>
      </c>
      <c r="G23" s="36">
        <f>SUM('1月:12月'!G23)</f>
        <v>1734</v>
      </c>
      <c r="H23" s="36">
        <f>SUM('1月:12月'!H23)</f>
        <v>5190</v>
      </c>
      <c r="I23" s="40">
        <f>SUM(G23:H24)</f>
        <v>6924</v>
      </c>
      <c r="J23" s="36">
        <f>SUM('1月:12月'!J23)</f>
        <v>0</v>
      </c>
      <c r="K23" s="36">
        <f>SUM('1月:12月'!K23)</f>
        <v>0</v>
      </c>
      <c r="L23" s="40">
        <f>SUM(J23:K24)</f>
        <v>0</v>
      </c>
      <c r="M23" s="36">
        <f>SUM('1月:12月'!M23)</f>
        <v>46</v>
      </c>
      <c r="N23" s="36">
        <f>SUM('1月:12月'!N23)</f>
        <v>477</v>
      </c>
      <c r="O23" s="40">
        <f>SUM(M23:N24)</f>
        <v>523</v>
      </c>
      <c r="P23" s="40">
        <f>G23+J23+M23</f>
        <v>1780</v>
      </c>
      <c r="Q23" s="40">
        <f>H23+K23+N23</f>
        <v>5667</v>
      </c>
      <c r="R23" s="45">
        <f>SUM(P23:Q24)</f>
        <v>7447</v>
      </c>
    </row>
    <row r="24" spans="1:18" x14ac:dyDescent="0.15">
      <c r="A24" s="34"/>
      <c r="B24" s="44"/>
      <c r="C24" s="38"/>
      <c r="D24" s="38"/>
      <c r="E24" s="38"/>
      <c r="F24" s="44"/>
      <c r="G24" s="44"/>
      <c r="H24" s="44"/>
      <c r="I24" s="40"/>
      <c r="J24" s="44"/>
      <c r="K24" s="44"/>
      <c r="L24" s="40"/>
      <c r="M24" s="44"/>
      <c r="N24" s="44"/>
      <c r="O24" s="40"/>
      <c r="P24" s="40"/>
      <c r="Q24" s="40"/>
      <c r="R24" s="46"/>
    </row>
    <row r="25" spans="1:18" x14ac:dyDescent="0.15">
      <c r="A25" s="34" t="s">
        <v>28</v>
      </c>
      <c r="B25" s="36">
        <f>SUM('1月:12月'!B25)</f>
        <v>17089</v>
      </c>
      <c r="C25" s="38"/>
      <c r="D25" s="38"/>
      <c r="E25" s="38"/>
      <c r="F25" s="40">
        <f>B25</f>
        <v>17089</v>
      </c>
      <c r="G25" s="36">
        <f>SUM('1月:12月'!G25)</f>
        <v>3372</v>
      </c>
      <c r="H25" s="36">
        <f>SUM('1月:12月'!H25)</f>
        <v>24382</v>
      </c>
      <c r="I25" s="36">
        <f>SUM(G25:H26)</f>
        <v>27754</v>
      </c>
      <c r="J25" s="36">
        <f>SUM('1月:12月'!J25)</f>
        <v>0</v>
      </c>
      <c r="K25" s="36">
        <f>SUM('1月:12月'!K25)</f>
        <v>0</v>
      </c>
      <c r="L25" s="36">
        <f>SUM(J25:K26)</f>
        <v>0</v>
      </c>
      <c r="M25" s="36">
        <f>SUM('1月:12月'!M25)</f>
        <v>108</v>
      </c>
      <c r="N25" s="36">
        <f>SUM('1月:12月'!N25)</f>
        <v>703</v>
      </c>
      <c r="O25" s="36">
        <f>SUM(M25:N26)</f>
        <v>811</v>
      </c>
      <c r="P25" s="40">
        <f>G25+J25+M25</f>
        <v>3480</v>
      </c>
      <c r="Q25" s="40">
        <f>H25+K25+N25</f>
        <v>25085</v>
      </c>
      <c r="R25" s="42">
        <f>SUM(P25:Q26)</f>
        <v>28565</v>
      </c>
    </row>
    <row r="26" spans="1:18" ht="14.25" thickBot="1" x14ac:dyDescent="0.2">
      <c r="A26" s="35"/>
      <c r="B26" s="37"/>
      <c r="C26" s="39"/>
      <c r="D26" s="39"/>
      <c r="E26" s="39"/>
      <c r="F26" s="41"/>
      <c r="G26" s="37"/>
      <c r="H26" s="37"/>
      <c r="I26" s="37"/>
      <c r="J26" s="37"/>
      <c r="K26" s="37"/>
      <c r="L26" s="37"/>
      <c r="M26" s="37"/>
      <c r="N26" s="37"/>
      <c r="O26" s="37"/>
      <c r="P26" s="41"/>
      <c r="Q26" s="41"/>
      <c r="R26" s="43"/>
    </row>
    <row r="27" spans="1:18" s="11" customFormat="1" x14ac:dyDescent="0.15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8" s="11" customFormat="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8" s="11" customFormat="1" x14ac:dyDescent="0.15"/>
    <row r="30" spans="1:18" s="11" customFormat="1" x14ac:dyDescent="0.15"/>
    <row r="31" spans="1:18" s="11" customFormat="1" x14ac:dyDescent="0.15"/>
    <row r="32" spans="1:18" s="11" customFormat="1" x14ac:dyDescent="0.15"/>
  </sheetData>
  <mergeCells count="174">
    <mergeCell ref="G1:L1"/>
    <mergeCell ref="H2:K2"/>
    <mergeCell ref="P5:R5"/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Q11:Q12"/>
    <mergeCell ref="R11:R12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5:O16"/>
    <mergeCell ref="P15:P16"/>
    <mergeCell ref="Q15:Q16"/>
    <mergeCell ref="R15:R16"/>
    <mergeCell ref="J15:J16"/>
    <mergeCell ref="K15:K16"/>
    <mergeCell ref="L15:L16"/>
    <mergeCell ref="M15:M16"/>
    <mergeCell ref="N15:N16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O17:O18"/>
    <mergeCell ref="P17:P18"/>
    <mergeCell ref="Q17:Q18"/>
    <mergeCell ref="R17:R1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9:O20"/>
    <mergeCell ref="P19:P20"/>
    <mergeCell ref="Q19:Q20"/>
    <mergeCell ref="R19:R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J21:J22"/>
    <mergeCell ref="A23:A24"/>
    <mergeCell ref="B23:B24"/>
    <mergeCell ref="C23:C24"/>
    <mergeCell ref="D23:D24"/>
    <mergeCell ref="E23:E24"/>
    <mergeCell ref="P21:P22"/>
    <mergeCell ref="Q21:Q22"/>
    <mergeCell ref="R21:R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R25:R26"/>
    <mergeCell ref="G25:G26"/>
    <mergeCell ref="H25:H26"/>
    <mergeCell ref="Q25:Q26"/>
    <mergeCell ref="L25:L26"/>
    <mergeCell ref="M25:M26"/>
    <mergeCell ref="N25:N26"/>
    <mergeCell ref="O25:O26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P25:P26"/>
    <mergeCell ref="A25:A26"/>
    <mergeCell ref="B25:B26"/>
    <mergeCell ref="C25:C26"/>
    <mergeCell ref="D25:D26"/>
    <mergeCell ref="E25:E26"/>
    <mergeCell ref="F25:F26"/>
    <mergeCell ref="I25:I26"/>
    <mergeCell ref="J25:J26"/>
    <mergeCell ref="K25:K26"/>
  </mergeCells>
  <phoneticPr fontId="2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866E4-3911-4166-A30B-569E90767F69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5" style="20" customWidth="1"/>
    <col min="6" max="10" width="7.625" style="20" customWidth="1"/>
    <col min="11" max="12" width="8.125" style="20" customWidth="1"/>
    <col min="13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5" style="20" customWidth="1"/>
    <col min="262" max="266" width="7.625" style="20" customWidth="1"/>
    <col min="267" max="268" width="8.125" style="20" customWidth="1"/>
    <col min="269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5" style="20" customWidth="1"/>
    <col min="518" max="522" width="7.625" style="20" customWidth="1"/>
    <col min="523" max="524" width="8.125" style="20" customWidth="1"/>
    <col min="525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5" style="20" customWidth="1"/>
    <col min="774" max="778" width="7.625" style="20" customWidth="1"/>
    <col min="779" max="780" width="8.125" style="20" customWidth="1"/>
    <col min="781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5" style="20" customWidth="1"/>
    <col min="1030" max="1034" width="7.625" style="20" customWidth="1"/>
    <col min="1035" max="1036" width="8.125" style="20" customWidth="1"/>
    <col min="1037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5" style="20" customWidth="1"/>
    <col min="1286" max="1290" width="7.625" style="20" customWidth="1"/>
    <col min="1291" max="1292" width="8.125" style="20" customWidth="1"/>
    <col min="1293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5" style="20" customWidth="1"/>
    <col min="1542" max="1546" width="7.625" style="20" customWidth="1"/>
    <col min="1547" max="1548" width="8.125" style="20" customWidth="1"/>
    <col min="1549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5" style="20" customWidth="1"/>
    <col min="1798" max="1802" width="7.625" style="20" customWidth="1"/>
    <col min="1803" max="1804" width="8.125" style="20" customWidth="1"/>
    <col min="1805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5" style="20" customWidth="1"/>
    <col min="2054" max="2058" width="7.625" style="20" customWidth="1"/>
    <col min="2059" max="2060" width="8.125" style="20" customWidth="1"/>
    <col min="2061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5" style="20" customWidth="1"/>
    <col min="2310" max="2314" width="7.625" style="20" customWidth="1"/>
    <col min="2315" max="2316" width="8.125" style="20" customWidth="1"/>
    <col min="2317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5" style="20" customWidth="1"/>
    <col min="2566" max="2570" width="7.625" style="20" customWidth="1"/>
    <col min="2571" max="2572" width="8.125" style="20" customWidth="1"/>
    <col min="2573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5" style="20" customWidth="1"/>
    <col min="2822" max="2826" width="7.625" style="20" customWidth="1"/>
    <col min="2827" max="2828" width="8.125" style="20" customWidth="1"/>
    <col min="2829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5" style="20" customWidth="1"/>
    <col min="3078" max="3082" width="7.625" style="20" customWidth="1"/>
    <col min="3083" max="3084" width="8.125" style="20" customWidth="1"/>
    <col min="3085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5" style="20" customWidth="1"/>
    <col min="3334" max="3338" width="7.625" style="20" customWidth="1"/>
    <col min="3339" max="3340" width="8.125" style="20" customWidth="1"/>
    <col min="3341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5" style="20" customWidth="1"/>
    <col min="3590" max="3594" width="7.625" style="20" customWidth="1"/>
    <col min="3595" max="3596" width="8.125" style="20" customWidth="1"/>
    <col min="3597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5" style="20" customWidth="1"/>
    <col min="3846" max="3850" width="7.625" style="20" customWidth="1"/>
    <col min="3851" max="3852" width="8.125" style="20" customWidth="1"/>
    <col min="3853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5" style="20" customWidth="1"/>
    <col min="4102" max="4106" width="7.625" style="20" customWidth="1"/>
    <col min="4107" max="4108" width="8.125" style="20" customWidth="1"/>
    <col min="4109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5" style="20" customWidth="1"/>
    <col min="4358" max="4362" width="7.625" style="20" customWidth="1"/>
    <col min="4363" max="4364" width="8.125" style="20" customWidth="1"/>
    <col min="4365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5" style="20" customWidth="1"/>
    <col min="4614" max="4618" width="7.625" style="20" customWidth="1"/>
    <col min="4619" max="4620" width="8.125" style="20" customWidth="1"/>
    <col min="4621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5" style="20" customWidth="1"/>
    <col min="4870" max="4874" width="7.625" style="20" customWidth="1"/>
    <col min="4875" max="4876" width="8.125" style="20" customWidth="1"/>
    <col min="4877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5" style="20" customWidth="1"/>
    <col min="5126" max="5130" width="7.625" style="20" customWidth="1"/>
    <col min="5131" max="5132" width="8.125" style="20" customWidth="1"/>
    <col min="5133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5" style="20" customWidth="1"/>
    <col min="5382" max="5386" width="7.625" style="20" customWidth="1"/>
    <col min="5387" max="5388" width="8.125" style="20" customWidth="1"/>
    <col min="5389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5" style="20" customWidth="1"/>
    <col min="5638" max="5642" width="7.625" style="20" customWidth="1"/>
    <col min="5643" max="5644" width="8.125" style="20" customWidth="1"/>
    <col min="5645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5" style="20" customWidth="1"/>
    <col min="5894" max="5898" width="7.625" style="20" customWidth="1"/>
    <col min="5899" max="5900" width="8.125" style="20" customWidth="1"/>
    <col min="5901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5" style="20" customWidth="1"/>
    <col min="6150" max="6154" width="7.625" style="20" customWidth="1"/>
    <col min="6155" max="6156" width="8.125" style="20" customWidth="1"/>
    <col min="6157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5" style="20" customWidth="1"/>
    <col min="6406" max="6410" width="7.625" style="20" customWidth="1"/>
    <col min="6411" max="6412" width="8.125" style="20" customWidth="1"/>
    <col min="6413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5" style="20" customWidth="1"/>
    <col min="6662" max="6666" width="7.625" style="20" customWidth="1"/>
    <col min="6667" max="6668" width="8.125" style="20" customWidth="1"/>
    <col min="6669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5" style="20" customWidth="1"/>
    <col min="6918" max="6922" width="7.625" style="20" customWidth="1"/>
    <col min="6923" max="6924" width="8.125" style="20" customWidth="1"/>
    <col min="6925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5" style="20" customWidth="1"/>
    <col min="7174" max="7178" width="7.625" style="20" customWidth="1"/>
    <col min="7179" max="7180" width="8.125" style="20" customWidth="1"/>
    <col min="7181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5" style="20" customWidth="1"/>
    <col min="7430" max="7434" width="7.625" style="20" customWidth="1"/>
    <col min="7435" max="7436" width="8.125" style="20" customWidth="1"/>
    <col min="7437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5" style="20" customWidth="1"/>
    <col min="7686" max="7690" width="7.625" style="20" customWidth="1"/>
    <col min="7691" max="7692" width="8.125" style="20" customWidth="1"/>
    <col min="7693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5" style="20" customWidth="1"/>
    <col min="7942" max="7946" width="7.625" style="20" customWidth="1"/>
    <col min="7947" max="7948" width="8.125" style="20" customWidth="1"/>
    <col min="7949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5" style="20" customWidth="1"/>
    <col min="8198" max="8202" width="7.625" style="20" customWidth="1"/>
    <col min="8203" max="8204" width="8.125" style="20" customWidth="1"/>
    <col min="8205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5" style="20" customWidth="1"/>
    <col min="8454" max="8458" width="7.625" style="20" customWidth="1"/>
    <col min="8459" max="8460" width="8.125" style="20" customWidth="1"/>
    <col min="8461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5" style="20" customWidth="1"/>
    <col min="8710" max="8714" width="7.625" style="20" customWidth="1"/>
    <col min="8715" max="8716" width="8.125" style="20" customWidth="1"/>
    <col min="8717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5" style="20" customWidth="1"/>
    <col min="8966" max="8970" width="7.625" style="20" customWidth="1"/>
    <col min="8971" max="8972" width="8.125" style="20" customWidth="1"/>
    <col min="8973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5" style="20" customWidth="1"/>
    <col min="9222" max="9226" width="7.625" style="20" customWidth="1"/>
    <col min="9227" max="9228" width="8.125" style="20" customWidth="1"/>
    <col min="9229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5" style="20" customWidth="1"/>
    <col min="9478" max="9482" width="7.625" style="20" customWidth="1"/>
    <col min="9483" max="9484" width="8.125" style="20" customWidth="1"/>
    <col min="9485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5" style="20" customWidth="1"/>
    <col min="9734" max="9738" width="7.625" style="20" customWidth="1"/>
    <col min="9739" max="9740" width="8.125" style="20" customWidth="1"/>
    <col min="9741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5" style="20" customWidth="1"/>
    <col min="9990" max="9994" width="7.625" style="20" customWidth="1"/>
    <col min="9995" max="9996" width="8.125" style="20" customWidth="1"/>
    <col min="9997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5" style="20" customWidth="1"/>
    <col min="10246" max="10250" width="7.625" style="20" customWidth="1"/>
    <col min="10251" max="10252" width="8.125" style="20" customWidth="1"/>
    <col min="10253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5" style="20" customWidth="1"/>
    <col min="10502" max="10506" width="7.625" style="20" customWidth="1"/>
    <col min="10507" max="10508" width="8.125" style="20" customWidth="1"/>
    <col min="10509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5" style="20" customWidth="1"/>
    <col min="10758" max="10762" width="7.625" style="20" customWidth="1"/>
    <col min="10763" max="10764" width="8.125" style="20" customWidth="1"/>
    <col min="10765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5" style="20" customWidth="1"/>
    <col min="11014" max="11018" width="7.625" style="20" customWidth="1"/>
    <col min="11019" max="11020" width="8.125" style="20" customWidth="1"/>
    <col min="11021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5" style="20" customWidth="1"/>
    <col min="11270" max="11274" width="7.625" style="20" customWidth="1"/>
    <col min="11275" max="11276" width="8.125" style="20" customWidth="1"/>
    <col min="11277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5" style="20" customWidth="1"/>
    <col min="11526" max="11530" width="7.625" style="20" customWidth="1"/>
    <col min="11531" max="11532" width="8.125" style="20" customWidth="1"/>
    <col min="11533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5" style="20" customWidth="1"/>
    <col min="11782" max="11786" width="7.625" style="20" customWidth="1"/>
    <col min="11787" max="11788" width="8.125" style="20" customWidth="1"/>
    <col min="11789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5" style="20" customWidth="1"/>
    <col min="12038" max="12042" width="7.625" style="20" customWidth="1"/>
    <col min="12043" max="12044" width="8.125" style="20" customWidth="1"/>
    <col min="12045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5" style="20" customWidth="1"/>
    <col min="12294" max="12298" width="7.625" style="20" customWidth="1"/>
    <col min="12299" max="12300" width="8.125" style="20" customWidth="1"/>
    <col min="12301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5" style="20" customWidth="1"/>
    <col min="12550" max="12554" width="7.625" style="20" customWidth="1"/>
    <col min="12555" max="12556" width="8.125" style="20" customWidth="1"/>
    <col min="12557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5" style="20" customWidth="1"/>
    <col min="12806" max="12810" width="7.625" style="20" customWidth="1"/>
    <col min="12811" max="12812" width="8.125" style="20" customWidth="1"/>
    <col min="12813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5" style="20" customWidth="1"/>
    <col min="13062" max="13066" width="7.625" style="20" customWidth="1"/>
    <col min="13067" max="13068" width="8.125" style="20" customWidth="1"/>
    <col min="13069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5" style="20" customWidth="1"/>
    <col min="13318" max="13322" width="7.625" style="20" customWidth="1"/>
    <col min="13323" max="13324" width="8.125" style="20" customWidth="1"/>
    <col min="13325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5" style="20" customWidth="1"/>
    <col min="13574" max="13578" width="7.625" style="20" customWidth="1"/>
    <col min="13579" max="13580" width="8.125" style="20" customWidth="1"/>
    <col min="13581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5" style="20" customWidth="1"/>
    <col min="13830" max="13834" width="7.625" style="20" customWidth="1"/>
    <col min="13835" max="13836" width="8.125" style="20" customWidth="1"/>
    <col min="13837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5" style="20" customWidth="1"/>
    <col min="14086" max="14090" width="7.625" style="20" customWidth="1"/>
    <col min="14091" max="14092" width="8.125" style="20" customWidth="1"/>
    <col min="14093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5" style="20" customWidth="1"/>
    <col min="14342" max="14346" width="7.625" style="20" customWidth="1"/>
    <col min="14347" max="14348" width="8.125" style="20" customWidth="1"/>
    <col min="14349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5" style="20" customWidth="1"/>
    <col min="14598" max="14602" width="7.625" style="20" customWidth="1"/>
    <col min="14603" max="14604" width="8.125" style="20" customWidth="1"/>
    <col min="14605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5" style="20" customWidth="1"/>
    <col min="14854" max="14858" width="7.625" style="20" customWidth="1"/>
    <col min="14859" max="14860" width="8.125" style="20" customWidth="1"/>
    <col min="14861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5" style="20" customWidth="1"/>
    <col min="15110" max="15114" width="7.625" style="20" customWidth="1"/>
    <col min="15115" max="15116" width="8.125" style="20" customWidth="1"/>
    <col min="15117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5" style="20" customWidth="1"/>
    <col min="15366" max="15370" width="7.625" style="20" customWidth="1"/>
    <col min="15371" max="15372" width="8.125" style="20" customWidth="1"/>
    <col min="15373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5" style="20" customWidth="1"/>
    <col min="15622" max="15626" width="7.625" style="20" customWidth="1"/>
    <col min="15627" max="15628" width="8.125" style="20" customWidth="1"/>
    <col min="15629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5" style="20" customWidth="1"/>
    <col min="15878" max="15882" width="7.625" style="20" customWidth="1"/>
    <col min="15883" max="15884" width="8.125" style="20" customWidth="1"/>
    <col min="15885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5" style="20" customWidth="1"/>
    <col min="16134" max="16138" width="7.625" style="20" customWidth="1"/>
    <col min="16139" max="16140" width="8.125" style="20" customWidth="1"/>
    <col min="16141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52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17399</v>
      </c>
      <c r="C9" s="67">
        <v>3562</v>
      </c>
      <c r="D9" s="28">
        <v>0</v>
      </c>
      <c r="E9" s="67">
        <f>SUM(C9:D10)</f>
        <v>3831</v>
      </c>
      <c r="F9" s="67">
        <f>B9+E9</f>
        <v>21230</v>
      </c>
      <c r="G9" s="67">
        <f t="shared" ref="G9:R9" si="0">SUM(G11:G26)</f>
        <v>2693</v>
      </c>
      <c r="H9" s="67">
        <f t="shared" si="0"/>
        <v>16526</v>
      </c>
      <c r="I9" s="67">
        <f t="shared" si="0"/>
        <v>19219</v>
      </c>
      <c r="J9" s="67">
        <f t="shared" si="0"/>
        <v>0</v>
      </c>
      <c r="K9" s="67">
        <f t="shared" si="0"/>
        <v>0</v>
      </c>
      <c r="L9" s="67">
        <f t="shared" si="0"/>
        <v>0</v>
      </c>
      <c r="M9" s="67">
        <f t="shared" si="0"/>
        <v>88</v>
      </c>
      <c r="N9" s="67">
        <f t="shared" si="0"/>
        <v>658</v>
      </c>
      <c r="O9" s="67">
        <f t="shared" si="0"/>
        <v>746</v>
      </c>
      <c r="P9" s="67">
        <f t="shared" si="0"/>
        <v>2781</v>
      </c>
      <c r="Q9" s="67">
        <f t="shared" si="0"/>
        <v>17184</v>
      </c>
      <c r="R9" s="65">
        <f t="shared" si="0"/>
        <v>19965</v>
      </c>
    </row>
    <row r="10" spans="1:18" x14ac:dyDescent="0.15">
      <c r="A10" s="69"/>
      <c r="B10" s="71"/>
      <c r="C10" s="71"/>
      <c r="D10" s="28">
        <v>269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302</v>
      </c>
      <c r="C11" s="63"/>
      <c r="D11" s="63"/>
      <c r="E11" s="63"/>
      <c r="F11" s="67">
        <f>B11</f>
        <v>302</v>
      </c>
      <c r="G11" s="67">
        <v>21</v>
      </c>
      <c r="H11" s="63">
        <v>223</v>
      </c>
      <c r="I11" s="63">
        <f>SUM(G11:H12)</f>
        <v>244</v>
      </c>
      <c r="J11" s="63">
        <v>0</v>
      </c>
      <c r="K11" s="63">
        <v>0</v>
      </c>
      <c r="L11" s="63">
        <f>SUM(J11:K12)</f>
        <v>0</v>
      </c>
      <c r="M11" s="63">
        <v>3</v>
      </c>
      <c r="N11" s="63">
        <v>62</v>
      </c>
      <c r="O11" s="63">
        <f>SUM(M11:N12)</f>
        <v>65</v>
      </c>
      <c r="P11" s="63">
        <f>G11+J11+M11</f>
        <v>24</v>
      </c>
      <c r="Q11" s="63">
        <f>H11+K11+N11</f>
        <v>285</v>
      </c>
      <c r="R11" s="72">
        <f>SUM(P11:Q12)</f>
        <v>309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323</v>
      </c>
      <c r="C13" s="63"/>
      <c r="D13" s="63"/>
      <c r="E13" s="63"/>
      <c r="F13" s="67">
        <f>B13</f>
        <v>323</v>
      </c>
      <c r="G13" s="67">
        <v>64</v>
      </c>
      <c r="H13" s="63">
        <v>1748</v>
      </c>
      <c r="I13" s="63">
        <f>SUM(G13:H14)</f>
        <v>1812</v>
      </c>
      <c r="J13" s="63">
        <v>0</v>
      </c>
      <c r="K13" s="63">
        <v>0</v>
      </c>
      <c r="L13" s="63">
        <f>SUM(J13:K14)</f>
        <v>0</v>
      </c>
      <c r="M13" s="63">
        <v>3</v>
      </c>
      <c r="N13" s="63">
        <v>58</v>
      </c>
      <c r="O13" s="63">
        <f>SUM(M13:N14)</f>
        <v>61</v>
      </c>
      <c r="P13" s="63">
        <f t="shared" ref="P13:Q13" si="1">G13+J13+M13</f>
        <v>67</v>
      </c>
      <c r="Q13" s="63">
        <f t="shared" si="1"/>
        <v>1806</v>
      </c>
      <c r="R13" s="72">
        <f>SUM(P13:Q14)</f>
        <v>1873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4781</v>
      </c>
      <c r="C15" s="63"/>
      <c r="D15" s="63"/>
      <c r="E15" s="63"/>
      <c r="F15" s="67">
        <f>B15</f>
        <v>4781</v>
      </c>
      <c r="G15" s="67">
        <v>537</v>
      </c>
      <c r="H15" s="63">
        <v>4233</v>
      </c>
      <c r="I15" s="63">
        <f>SUM(G15:H16)</f>
        <v>4770</v>
      </c>
      <c r="J15" s="63">
        <v>0</v>
      </c>
      <c r="K15" s="63">
        <v>0</v>
      </c>
      <c r="L15" s="63">
        <f>SUM(J15:K16)</f>
        <v>0</v>
      </c>
      <c r="M15" s="63">
        <v>28</v>
      </c>
      <c r="N15" s="63">
        <v>190</v>
      </c>
      <c r="O15" s="63">
        <f>SUM(M15:N16)</f>
        <v>218</v>
      </c>
      <c r="P15" s="63">
        <f t="shared" ref="P15:Q15" si="2">G15+J15+M15</f>
        <v>565</v>
      </c>
      <c r="Q15" s="63">
        <f t="shared" si="2"/>
        <v>4423</v>
      </c>
      <c r="R15" s="72">
        <f>SUM(P15:Q16)</f>
        <v>4988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4275</v>
      </c>
      <c r="C17" s="63"/>
      <c r="D17" s="63"/>
      <c r="E17" s="63"/>
      <c r="F17" s="67">
        <f>B17</f>
        <v>4275</v>
      </c>
      <c r="G17" s="67">
        <v>792</v>
      </c>
      <c r="H17" s="63">
        <v>4216</v>
      </c>
      <c r="I17" s="63">
        <f>SUM(G17:H18)</f>
        <v>5008</v>
      </c>
      <c r="J17" s="63">
        <v>0</v>
      </c>
      <c r="K17" s="63">
        <v>0</v>
      </c>
      <c r="L17" s="63">
        <f>SUM(J17:K18)</f>
        <v>0</v>
      </c>
      <c r="M17" s="63">
        <v>12</v>
      </c>
      <c r="N17" s="63">
        <v>99</v>
      </c>
      <c r="O17" s="63">
        <f>SUM(M17:N18)</f>
        <v>111</v>
      </c>
      <c r="P17" s="63">
        <f t="shared" ref="P17:Q17" si="3">G17+J17+M17</f>
        <v>804</v>
      </c>
      <c r="Q17" s="63">
        <f t="shared" si="3"/>
        <v>4315</v>
      </c>
      <c r="R17" s="72">
        <f>SUM(P17:Q18)</f>
        <v>5119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3870</v>
      </c>
      <c r="C19" s="63"/>
      <c r="D19" s="63"/>
      <c r="E19" s="63"/>
      <c r="F19" s="67">
        <f>B19</f>
        <v>3870</v>
      </c>
      <c r="G19" s="67">
        <v>476</v>
      </c>
      <c r="H19" s="63">
        <v>2548</v>
      </c>
      <c r="I19" s="63">
        <f>SUM(G19:H20)</f>
        <v>3024</v>
      </c>
      <c r="J19" s="63">
        <v>0</v>
      </c>
      <c r="K19" s="63">
        <v>0</v>
      </c>
      <c r="L19" s="63">
        <f>SUM(J19:K20)</f>
        <v>0</v>
      </c>
      <c r="M19" s="63">
        <v>8</v>
      </c>
      <c r="N19" s="63">
        <v>87</v>
      </c>
      <c r="O19" s="63">
        <f>SUM(M19:N20)</f>
        <v>95</v>
      </c>
      <c r="P19" s="63">
        <f t="shared" ref="P19:Q19" si="4">G19+J19+M19</f>
        <v>484</v>
      </c>
      <c r="Q19" s="63">
        <f t="shared" si="4"/>
        <v>2635</v>
      </c>
      <c r="R19" s="72">
        <f>SUM(P19:Q20)</f>
        <v>3119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2210</v>
      </c>
      <c r="C21" s="63"/>
      <c r="D21" s="63"/>
      <c r="E21" s="63"/>
      <c r="F21" s="67">
        <f>B21</f>
        <v>2210</v>
      </c>
      <c r="G21" s="67">
        <v>472</v>
      </c>
      <c r="H21" s="63">
        <v>1028</v>
      </c>
      <c r="I21" s="63">
        <f>SUM(G21:H22)</f>
        <v>1500</v>
      </c>
      <c r="J21" s="63">
        <v>0</v>
      </c>
      <c r="K21" s="63">
        <v>0</v>
      </c>
      <c r="L21" s="63">
        <f>SUM(J21:K22)</f>
        <v>0</v>
      </c>
      <c r="M21" s="63">
        <v>23</v>
      </c>
      <c r="N21" s="63">
        <v>59</v>
      </c>
      <c r="O21" s="63">
        <f>SUM(M21:N22)</f>
        <v>82</v>
      </c>
      <c r="P21" s="63">
        <f t="shared" ref="P21:Q21" si="5">G21+J21+M21</f>
        <v>495</v>
      </c>
      <c r="Q21" s="63">
        <f t="shared" si="5"/>
        <v>1087</v>
      </c>
      <c r="R21" s="72">
        <f>SUM(P21:Q22)</f>
        <v>1582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187</v>
      </c>
      <c r="C23" s="63"/>
      <c r="D23" s="63"/>
      <c r="E23" s="63"/>
      <c r="F23" s="67">
        <f>B23</f>
        <v>187</v>
      </c>
      <c r="G23" s="67">
        <v>126</v>
      </c>
      <c r="H23" s="63">
        <v>426</v>
      </c>
      <c r="I23" s="63">
        <f>SUM(G23:H24)</f>
        <v>552</v>
      </c>
      <c r="J23" s="63">
        <v>0</v>
      </c>
      <c r="K23" s="63">
        <v>0</v>
      </c>
      <c r="L23" s="63">
        <f>SUM(J23:K24)</f>
        <v>0</v>
      </c>
      <c r="M23" s="63">
        <v>3</v>
      </c>
      <c r="N23" s="63">
        <v>46</v>
      </c>
      <c r="O23" s="63">
        <f>SUM(M23:N24)</f>
        <v>49</v>
      </c>
      <c r="P23" s="63">
        <f t="shared" ref="P23:Q23" si="6">G23+J23+M23</f>
        <v>129</v>
      </c>
      <c r="Q23" s="63">
        <f t="shared" si="6"/>
        <v>472</v>
      </c>
      <c r="R23" s="72">
        <f>SUM(P23:Q24)</f>
        <v>601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1451</v>
      </c>
      <c r="C25" s="63"/>
      <c r="D25" s="63"/>
      <c r="E25" s="63"/>
      <c r="F25" s="63">
        <f>B25</f>
        <v>1451</v>
      </c>
      <c r="G25" s="67">
        <v>205</v>
      </c>
      <c r="H25" s="63">
        <v>2104</v>
      </c>
      <c r="I25" s="67">
        <f>SUM(G25:H26)</f>
        <v>2309</v>
      </c>
      <c r="J25" s="63">
        <v>0</v>
      </c>
      <c r="K25" s="63">
        <v>0</v>
      </c>
      <c r="L25" s="67">
        <f>SUM(J25:K26)</f>
        <v>0</v>
      </c>
      <c r="M25" s="63">
        <v>8</v>
      </c>
      <c r="N25" s="63">
        <v>57</v>
      </c>
      <c r="O25" s="67">
        <f>SUM(M25:N26)</f>
        <v>65</v>
      </c>
      <c r="P25" s="63">
        <f>G25+J25+M25</f>
        <v>213</v>
      </c>
      <c r="Q25" s="63">
        <f>H25+K25+N25</f>
        <v>2161</v>
      </c>
      <c r="R25" s="65">
        <f>SUM(P25:Q26)</f>
        <v>2374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17149</v>
      </c>
      <c r="F29" s="61" t="s">
        <v>38</v>
      </c>
      <c r="G29" s="62"/>
      <c r="H29" s="29">
        <f>B9/E29</f>
        <v>1.0145781095107587</v>
      </c>
      <c r="I29" s="19"/>
      <c r="J29" s="31" t="s">
        <v>39</v>
      </c>
      <c r="K29" s="60" t="s">
        <v>40</v>
      </c>
      <c r="L29" s="60"/>
      <c r="M29" s="15">
        <v>15835</v>
      </c>
      <c r="N29" s="32" t="s">
        <v>38</v>
      </c>
      <c r="O29" s="33"/>
      <c r="P29" s="29">
        <f>H9/M29</f>
        <v>1.043637511840859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16966</v>
      </c>
      <c r="F31" s="61" t="s">
        <v>38</v>
      </c>
      <c r="G31" s="62"/>
      <c r="H31" s="29">
        <f>B9/E31</f>
        <v>1.0255216314982907</v>
      </c>
      <c r="I31" s="19"/>
      <c r="J31" s="31" t="s">
        <v>42</v>
      </c>
      <c r="K31" s="60" t="s">
        <v>40</v>
      </c>
      <c r="L31" s="60"/>
      <c r="M31" s="16">
        <v>15353</v>
      </c>
      <c r="N31" s="32" t="s">
        <v>38</v>
      </c>
      <c r="O31" s="33"/>
      <c r="P31" s="29">
        <f>H9/M31</f>
        <v>1.0764020061225819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16455</v>
      </c>
      <c r="F33" s="61" t="s">
        <v>38</v>
      </c>
      <c r="G33" s="62"/>
      <c r="H33" s="29">
        <f>Q9/E33</f>
        <v>1.044302643573382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16003</v>
      </c>
      <c r="F35" s="61" t="s">
        <v>38</v>
      </c>
      <c r="G35" s="62"/>
      <c r="H35" s="29">
        <f>Q9/E35</f>
        <v>1.0737986627507343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7218-9BD1-41FF-ADCF-24BF391437F2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5" style="20" customWidth="1"/>
    <col min="6" max="10" width="7.625" style="20" customWidth="1"/>
    <col min="11" max="12" width="8.125" style="20" customWidth="1"/>
    <col min="13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5" style="20" customWidth="1"/>
    <col min="262" max="266" width="7.625" style="20" customWidth="1"/>
    <col min="267" max="268" width="8.125" style="20" customWidth="1"/>
    <col min="269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5" style="20" customWidth="1"/>
    <col min="518" max="522" width="7.625" style="20" customWidth="1"/>
    <col min="523" max="524" width="8.125" style="20" customWidth="1"/>
    <col min="525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5" style="20" customWidth="1"/>
    <col min="774" max="778" width="7.625" style="20" customWidth="1"/>
    <col min="779" max="780" width="8.125" style="20" customWidth="1"/>
    <col min="781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5" style="20" customWidth="1"/>
    <col min="1030" max="1034" width="7.625" style="20" customWidth="1"/>
    <col min="1035" max="1036" width="8.125" style="20" customWidth="1"/>
    <col min="1037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5" style="20" customWidth="1"/>
    <col min="1286" max="1290" width="7.625" style="20" customWidth="1"/>
    <col min="1291" max="1292" width="8.125" style="20" customWidth="1"/>
    <col min="1293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5" style="20" customWidth="1"/>
    <col min="1542" max="1546" width="7.625" style="20" customWidth="1"/>
    <col min="1547" max="1548" width="8.125" style="20" customWidth="1"/>
    <col min="1549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5" style="20" customWidth="1"/>
    <col min="1798" max="1802" width="7.625" style="20" customWidth="1"/>
    <col min="1803" max="1804" width="8.125" style="20" customWidth="1"/>
    <col min="1805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5" style="20" customWidth="1"/>
    <col min="2054" max="2058" width="7.625" style="20" customWidth="1"/>
    <col min="2059" max="2060" width="8.125" style="20" customWidth="1"/>
    <col min="2061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5" style="20" customWidth="1"/>
    <col min="2310" max="2314" width="7.625" style="20" customWidth="1"/>
    <col min="2315" max="2316" width="8.125" style="20" customWidth="1"/>
    <col min="2317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5" style="20" customWidth="1"/>
    <col min="2566" max="2570" width="7.625" style="20" customWidth="1"/>
    <col min="2571" max="2572" width="8.125" style="20" customWidth="1"/>
    <col min="2573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5" style="20" customWidth="1"/>
    <col min="2822" max="2826" width="7.625" style="20" customWidth="1"/>
    <col min="2827" max="2828" width="8.125" style="20" customWidth="1"/>
    <col min="2829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5" style="20" customWidth="1"/>
    <col min="3078" max="3082" width="7.625" style="20" customWidth="1"/>
    <col min="3083" max="3084" width="8.125" style="20" customWidth="1"/>
    <col min="3085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5" style="20" customWidth="1"/>
    <col min="3334" max="3338" width="7.625" style="20" customWidth="1"/>
    <col min="3339" max="3340" width="8.125" style="20" customWidth="1"/>
    <col min="3341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5" style="20" customWidth="1"/>
    <col min="3590" max="3594" width="7.625" style="20" customWidth="1"/>
    <col min="3595" max="3596" width="8.125" style="20" customWidth="1"/>
    <col min="3597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5" style="20" customWidth="1"/>
    <col min="3846" max="3850" width="7.625" style="20" customWidth="1"/>
    <col min="3851" max="3852" width="8.125" style="20" customWidth="1"/>
    <col min="3853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5" style="20" customWidth="1"/>
    <col min="4102" max="4106" width="7.625" style="20" customWidth="1"/>
    <col min="4107" max="4108" width="8.125" style="20" customWidth="1"/>
    <col min="4109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5" style="20" customWidth="1"/>
    <col min="4358" max="4362" width="7.625" style="20" customWidth="1"/>
    <col min="4363" max="4364" width="8.125" style="20" customWidth="1"/>
    <col min="4365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5" style="20" customWidth="1"/>
    <col min="4614" max="4618" width="7.625" style="20" customWidth="1"/>
    <col min="4619" max="4620" width="8.125" style="20" customWidth="1"/>
    <col min="4621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5" style="20" customWidth="1"/>
    <col min="4870" max="4874" width="7.625" style="20" customWidth="1"/>
    <col min="4875" max="4876" width="8.125" style="20" customWidth="1"/>
    <col min="4877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5" style="20" customWidth="1"/>
    <col min="5126" max="5130" width="7.625" style="20" customWidth="1"/>
    <col min="5131" max="5132" width="8.125" style="20" customWidth="1"/>
    <col min="5133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5" style="20" customWidth="1"/>
    <col min="5382" max="5386" width="7.625" style="20" customWidth="1"/>
    <col min="5387" max="5388" width="8.125" style="20" customWidth="1"/>
    <col min="5389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5" style="20" customWidth="1"/>
    <col min="5638" max="5642" width="7.625" style="20" customWidth="1"/>
    <col min="5643" max="5644" width="8.125" style="20" customWidth="1"/>
    <col min="5645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5" style="20" customWidth="1"/>
    <col min="5894" max="5898" width="7.625" style="20" customWidth="1"/>
    <col min="5899" max="5900" width="8.125" style="20" customWidth="1"/>
    <col min="5901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5" style="20" customWidth="1"/>
    <col min="6150" max="6154" width="7.625" style="20" customWidth="1"/>
    <col min="6155" max="6156" width="8.125" style="20" customWidth="1"/>
    <col min="6157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5" style="20" customWidth="1"/>
    <col min="6406" max="6410" width="7.625" style="20" customWidth="1"/>
    <col min="6411" max="6412" width="8.125" style="20" customWidth="1"/>
    <col min="6413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5" style="20" customWidth="1"/>
    <col min="6662" max="6666" width="7.625" style="20" customWidth="1"/>
    <col min="6667" max="6668" width="8.125" style="20" customWidth="1"/>
    <col min="6669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5" style="20" customWidth="1"/>
    <col min="6918" max="6922" width="7.625" style="20" customWidth="1"/>
    <col min="6923" max="6924" width="8.125" style="20" customWidth="1"/>
    <col min="6925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5" style="20" customWidth="1"/>
    <col min="7174" max="7178" width="7.625" style="20" customWidth="1"/>
    <col min="7179" max="7180" width="8.125" style="20" customWidth="1"/>
    <col min="7181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5" style="20" customWidth="1"/>
    <col min="7430" max="7434" width="7.625" style="20" customWidth="1"/>
    <col min="7435" max="7436" width="8.125" style="20" customWidth="1"/>
    <col min="7437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5" style="20" customWidth="1"/>
    <col min="7686" max="7690" width="7.625" style="20" customWidth="1"/>
    <col min="7691" max="7692" width="8.125" style="20" customWidth="1"/>
    <col min="7693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5" style="20" customWidth="1"/>
    <col min="7942" max="7946" width="7.625" style="20" customWidth="1"/>
    <col min="7947" max="7948" width="8.125" style="20" customWidth="1"/>
    <col min="7949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5" style="20" customWidth="1"/>
    <col min="8198" max="8202" width="7.625" style="20" customWidth="1"/>
    <col min="8203" max="8204" width="8.125" style="20" customWidth="1"/>
    <col min="8205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5" style="20" customWidth="1"/>
    <col min="8454" max="8458" width="7.625" style="20" customWidth="1"/>
    <col min="8459" max="8460" width="8.125" style="20" customWidth="1"/>
    <col min="8461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5" style="20" customWidth="1"/>
    <col min="8710" max="8714" width="7.625" style="20" customWidth="1"/>
    <col min="8715" max="8716" width="8.125" style="20" customWidth="1"/>
    <col min="8717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5" style="20" customWidth="1"/>
    <col min="8966" max="8970" width="7.625" style="20" customWidth="1"/>
    <col min="8971" max="8972" width="8.125" style="20" customWidth="1"/>
    <col min="8973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5" style="20" customWidth="1"/>
    <col min="9222" max="9226" width="7.625" style="20" customWidth="1"/>
    <col min="9227" max="9228" width="8.125" style="20" customWidth="1"/>
    <col min="9229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5" style="20" customWidth="1"/>
    <col min="9478" max="9482" width="7.625" style="20" customWidth="1"/>
    <col min="9483" max="9484" width="8.125" style="20" customWidth="1"/>
    <col min="9485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5" style="20" customWidth="1"/>
    <col min="9734" max="9738" width="7.625" style="20" customWidth="1"/>
    <col min="9739" max="9740" width="8.125" style="20" customWidth="1"/>
    <col min="9741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5" style="20" customWidth="1"/>
    <col min="9990" max="9994" width="7.625" style="20" customWidth="1"/>
    <col min="9995" max="9996" width="8.125" style="20" customWidth="1"/>
    <col min="9997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5" style="20" customWidth="1"/>
    <col min="10246" max="10250" width="7.625" style="20" customWidth="1"/>
    <col min="10251" max="10252" width="8.125" style="20" customWidth="1"/>
    <col min="10253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5" style="20" customWidth="1"/>
    <col min="10502" max="10506" width="7.625" style="20" customWidth="1"/>
    <col min="10507" max="10508" width="8.125" style="20" customWidth="1"/>
    <col min="10509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5" style="20" customWidth="1"/>
    <col min="10758" max="10762" width="7.625" style="20" customWidth="1"/>
    <col min="10763" max="10764" width="8.125" style="20" customWidth="1"/>
    <col min="10765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5" style="20" customWidth="1"/>
    <col min="11014" max="11018" width="7.625" style="20" customWidth="1"/>
    <col min="11019" max="11020" width="8.125" style="20" customWidth="1"/>
    <col min="11021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5" style="20" customWidth="1"/>
    <col min="11270" max="11274" width="7.625" style="20" customWidth="1"/>
    <col min="11275" max="11276" width="8.125" style="20" customWidth="1"/>
    <col min="11277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5" style="20" customWidth="1"/>
    <col min="11526" max="11530" width="7.625" style="20" customWidth="1"/>
    <col min="11531" max="11532" width="8.125" style="20" customWidth="1"/>
    <col min="11533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5" style="20" customWidth="1"/>
    <col min="11782" max="11786" width="7.625" style="20" customWidth="1"/>
    <col min="11787" max="11788" width="8.125" style="20" customWidth="1"/>
    <col min="11789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5" style="20" customWidth="1"/>
    <col min="12038" max="12042" width="7.625" style="20" customWidth="1"/>
    <col min="12043" max="12044" width="8.125" style="20" customWidth="1"/>
    <col min="12045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5" style="20" customWidth="1"/>
    <col min="12294" max="12298" width="7.625" style="20" customWidth="1"/>
    <col min="12299" max="12300" width="8.125" style="20" customWidth="1"/>
    <col min="12301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5" style="20" customWidth="1"/>
    <col min="12550" max="12554" width="7.625" style="20" customWidth="1"/>
    <col min="12555" max="12556" width="8.125" style="20" customWidth="1"/>
    <col min="12557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5" style="20" customWidth="1"/>
    <col min="12806" max="12810" width="7.625" style="20" customWidth="1"/>
    <col min="12811" max="12812" width="8.125" style="20" customWidth="1"/>
    <col min="12813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5" style="20" customWidth="1"/>
    <col min="13062" max="13066" width="7.625" style="20" customWidth="1"/>
    <col min="13067" max="13068" width="8.125" style="20" customWidth="1"/>
    <col min="13069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5" style="20" customWidth="1"/>
    <col min="13318" max="13322" width="7.625" style="20" customWidth="1"/>
    <col min="13323" max="13324" width="8.125" style="20" customWidth="1"/>
    <col min="13325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5" style="20" customWidth="1"/>
    <col min="13574" max="13578" width="7.625" style="20" customWidth="1"/>
    <col min="13579" max="13580" width="8.125" style="20" customWidth="1"/>
    <col min="13581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5" style="20" customWidth="1"/>
    <col min="13830" max="13834" width="7.625" style="20" customWidth="1"/>
    <col min="13835" max="13836" width="8.125" style="20" customWidth="1"/>
    <col min="13837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5" style="20" customWidth="1"/>
    <col min="14086" max="14090" width="7.625" style="20" customWidth="1"/>
    <col min="14091" max="14092" width="8.125" style="20" customWidth="1"/>
    <col min="14093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5" style="20" customWidth="1"/>
    <col min="14342" max="14346" width="7.625" style="20" customWidth="1"/>
    <col min="14347" max="14348" width="8.125" style="20" customWidth="1"/>
    <col min="14349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5" style="20" customWidth="1"/>
    <col min="14598" max="14602" width="7.625" style="20" customWidth="1"/>
    <col min="14603" max="14604" width="8.125" style="20" customWidth="1"/>
    <col min="14605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5" style="20" customWidth="1"/>
    <col min="14854" max="14858" width="7.625" style="20" customWidth="1"/>
    <col min="14859" max="14860" width="8.125" style="20" customWidth="1"/>
    <col min="14861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5" style="20" customWidth="1"/>
    <col min="15110" max="15114" width="7.625" style="20" customWidth="1"/>
    <col min="15115" max="15116" width="8.125" style="20" customWidth="1"/>
    <col min="15117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5" style="20" customWidth="1"/>
    <col min="15366" max="15370" width="7.625" style="20" customWidth="1"/>
    <col min="15371" max="15372" width="8.125" style="20" customWidth="1"/>
    <col min="15373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5" style="20" customWidth="1"/>
    <col min="15622" max="15626" width="7.625" style="20" customWidth="1"/>
    <col min="15627" max="15628" width="8.125" style="20" customWidth="1"/>
    <col min="15629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5" style="20" customWidth="1"/>
    <col min="15878" max="15882" width="7.625" style="20" customWidth="1"/>
    <col min="15883" max="15884" width="8.125" style="20" customWidth="1"/>
    <col min="15885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5" style="20" customWidth="1"/>
    <col min="16134" max="16138" width="7.625" style="20" customWidth="1"/>
    <col min="16139" max="16140" width="8.125" style="20" customWidth="1"/>
    <col min="16141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53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18003</v>
      </c>
      <c r="C9" s="67">
        <v>3426</v>
      </c>
      <c r="D9" s="28">
        <v>0</v>
      </c>
      <c r="E9" s="67">
        <f>SUM(C9:D10)</f>
        <v>3700</v>
      </c>
      <c r="F9" s="67">
        <f>B9+E9</f>
        <v>21703</v>
      </c>
      <c r="G9" s="67">
        <f t="shared" ref="G9:R9" si="0">SUM(G11:G26)</f>
        <v>2821</v>
      </c>
      <c r="H9" s="67">
        <f t="shared" si="0"/>
        <v>16841</v>
      </c>
      <c r="I9" s="67">
        <f t="shared" si="0"/>
        <v>19662</v>
      </c>
      <c r="J9" s="67">
        <f t="shared" si="0"/>
        <v>0</v>
      </c>
      <c r="K9" s="67">
        <f t="shared" si="0"/>
        <v>0</v>
      </c>
      <c r="L9" s="67">
        <f t="shared" si="0"/>
        <v>0</v>
      </c>
      <c r="M9" s="67">
        <f t="shared" si="0"/>
        <v>92</v>
      </c>
      <c r="N9" s="67">
        <f t="shared" si="0"/>
        <v>692</v>
      </c>
      <c r="O9" s="67">
        <f t="shared" si="0"/>
        <v>784</v>
      </c>
      <c r="P9" s="67">
        <f t="shared" si="0"/>
        <v>2913</v>
      </c>
      <c r="Q9" s="67">
        <f t="shared" si="0"/>
        <v>17533</v>
      </c>
      <c r="R9" s="65">
        <f t="shared" si="0"/>
        <v>20446</v>
      </c>
    </row>
    <row r="10" spans="1:18" x14ac:dyDescent="0.15">
      <c r="A10" s="69"/>
      <c r="B10" s="71"/>
      <c r="C10" s="71"/>
      <c r="D10" s="28">
        <v>274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298</v>
      </c>
      <c r="C11" s="63"/>
      <c r="D11" s="63"/>
      <c r="E11" s="63"/>
      <c r="F11" s="67">
        <f>B11</f>
        <v>298</v>
      </c>
      <c r="G11" s="67">
        <v>21</v>
      </c>
      <c r="H11" s="63">
        <v>219</v>
      </c>
      <c r="I11" s="63">
        <f>SUM(G11:H12)</f>
        <v>240</v>
      </c>
      <c r="J11" s="63">
        <v>0</v>
      </c>
      <c r="K11" s="63">
        <v>0</v>
      </c>
      <c r="L11" s="63">
        <f>SUM(J11:K12)</f>
        <v>0</v>
      </c>
      <c r="M11" s="63">
        <v>3</v>
      </c>
      <c r="N11" s="63">
        <v>63</v>
      </c>
      <c r="O11" s="63">
        <f>SUM(M11:N12)</f>
        <v>66</v>
      </c>
      <c r="P11" s="63">
        <f>G11+J11+M11</f>
        <v>24</v>
      </c>
      <c r="Q11" s="63">
        <f>H11+K11+N11</f>
        <v>282</v>
      </c>
      <c r="R11" s="72">
        <f>SUM(P11:Q12)</f>
        <v>306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319</v>
      </c>
      <c r="C13" s="63"/>
      <c r="D13" s="63"/>
      <c r="E13" s="63"/>
      <c r="F13" s="67">
        <f>B13</f>
        <v>319</v>
      </c>
      <c r="G13" s="67">
        <v>77</v>
      </c>
      <c r="H13" s="63">
        <v>1940</v>
      </c>
      <c r="I13" s="63">
        <f>SUM(G13:H14)</f>
        <v>2017</v>
      </c>
      <c r="J13" s="63">
        <v>0</v>
      </c>
      <c r="K13" s="63">
        <v>0</v>
      </c>
      <c r="L13" s="63">
        <f>SUM(J13:K14)</f>
        <v>0</v>
      </c>
      <c r="M13" s="63">
        <v>2</v>
      </c>
      <c r="N13" s="63">
        <v>58</v>
      </c>
      <c r="O13" s="63">
        <f>SUM(M13:N14)</f>
        <v>60</v>
      </c>
      <c r="P13" s="63">
        <f t="shared" ref="P13:Q13" si="1">G13+J13+M13</f>
        <v>79</v>
      </c>
      <c r="Q13" s="63">
        <f t="shared" si="1"/>
        <v>1998</v>
      </c>
      <c r="R13" s="72">
        <f>SUM(P13:Q14)</f>
        <v>2077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3929</v>
      </c>
      <c r="C15" s="63"/>
      <c r="D15" s="63"/>
      <c r="E15" s="63"/>
      <c r="F15" s="67">
        <f>B15</f>
        <v>3929</v>
      </c>
      <c r="G15" s="67">
        <v>524</v>
      </c>
      <c r="H15" s="63">
        <v>4168</v>
      </c>
      <c r="I15" s="63">
        <f>SUM(G15:H16)</f>
        <v>4692</v>
      </c>
      <c r="J15" s="63">
        <v>0</v>
      </c>
      <c r="K15" s="63">
        <v>0</v>
      </c>
      <c r="L15" s="63">
        <f>SUM(J15:K16)</f>
        <v>0</v>
      </c>
      <c r="M15" s="63">
        <v>30</v>
      </c>
      <c r="N15" s="63">
        <v>203</v>
      </c>
      <c r="O15" s="63">
        <f>SUM(M15:N16)</f>
        <v>233</v>
      </c>
      <c r="P15" s="63">
        <f t="shared" ref="P15:Q15" si="2">G15+J15+M15</f>
        <v>554</v>
      </c>
      <c r="Q15" s="63">
        <f t="shared" si="2"/>
        <v>4371</v>
      </c>
      <c r="R15" s="72">
        <f>SUM(P15:Q16)</f>
        <v>4925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4227</v>
      </c>
      <c r="C17" s="63"/>
      <c r="D17" s="63"/>
      <c r="E17" s="63"/>
      <c r="F17" s="67">
        <f>B17</f>
        <v>4227</v>
      </c>
      <c r="G17" s="67">
        <v>828</v>
      </c>
      <c r="H17" s="63">
        <v>4224</v>
      </c>
      <c r="I17" s="63">
        <f>SUM(G17:H18)</f>
        <v>5052</v>
      </c>
      <c r="J17" s="63">
        <v>0</v>
      </c>
      <c r="K17" s="63">
        <v>0</v>
      </c>
      <c r="L17" s="63">
        <f>SUM(J17:K18)</f>
        <v>0</v>
      </c>
      <c r="M17" s="63">
        <v>12</v>
      </c>
      <c r="N17" s="63">
        <v>101</v>
      </c>
      <c r="O17" s="63">
        <f>SUM(M17:N18)</f>
        <v>113</v>
      </c>
      <c r="P17" s="63">
        <f t="shared" ref="P17:Q17" si="3">G17+J17+M17</f>
        <v>840</v>
      </c>
      <c r="Q17" s="63">
        <f t="shared" si="3"/>
        <v>4325</v>
      </c>
      <c r="R17" s="72">
        <f>SUM(P17:Q18)</f>
        <v>5165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4018</v>
      </c>
      <c r="C19" s="63"/>
      <c r="D19" s="63"/>
      <c r="E19" s="63"/>
      <c r="F19" s="67">
        <f>B19</f>
        <v>4018</v>
      </c>
      <c r="G19" s="67">
        <v>477</v>
      </c>
      <c r="H19" s="63">
        <v>2462</v>
      </c>
      <c r="I19" s="63">
        <f>SUM(G19:H20)</f>
        <v>2939</v>
      </c>
      <c r="J19" s="63">
        <v>0</v>
      </c>
      <c r="K19" s="63">
        <v>0</v>
      </c>
      <c r="L19" s="63">
        <f>SUM(J19:K20)</f>
        <v>0</v>
      </c>
      <c r="M19" s="63">
        <v>8</v>
      </c>
      <c r="N19" s="63">
        <v>96</v>
      </c>
      <c r="O19" s="63">
        <f>SUM(M19:N20)</f>
        <v>104</v>
      </c>
      <c r="P19" s="63">
        <f t="shared" ref="P19:Q19" si="4">G19+J19+M19</f>
        <v>485</v>
      </c>
      <c r="Q19" s="63">
        <f t="shared" si="4"/>
        <v>2558</v>
      </c>
      <c r="R19" s="72">
        <f>SUM(P19:Q20)</f>
        <v>3043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3431</v>
      </c>
      <c r="C21" s="63"/>
      <c r="D21" s="63"/>
      <c r="E21" s="63"/>
      <c r="F21" s="67">
        <f>B21</f>
        <v>3431</v>
      </c>
      <c r="G21" s="67">
        <v>545</v>
      </c>
      <c r="H21" s="63">
        <v>1046</v>
      </c>
      <c r="I21" s="63">
        <f>SUM(G21:H22)</f>
        <v>1591</v>
      </c>
      <c r="J21" s="63">
        <v>0</v>
      </c>
      <c r="K21" s="63">
        <v>0</v>
      </c>
      <c r="L21" s="63">
        <f>SUM(J21:K22)</f>
        <v>0</v>
      </c>
      <c r="M21" s="63">
        <v>23</v>
      </c>
      <c r="N21" s="63">
        <v>63</v>
      </c>
      <c r="O21" s="63">
        <f>SUM(M21:N22)</f>
        <v>86</v>
      </c>
      <c r="P21" s="63">
        <f t="shared" ref="P21:Q21" si="5">G21+J21+M21</f>
        <v>568</v>
      </c>
      <c r="Q21" s="63">
        <f t="shared" si="5"/>
        <v>1109</v>
      </c>
      <c r="R21" s="72">
        <f>SUM(P21:Q22)</f>
        <v>1677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131</v>
      </c>
      <c r="C23" s="63"/>
      <c r="D23" s="63"/>
      <c r="E23" s="63"/>
      <c r="F23" s="67">
        <f>B23</f>
        <v>131</v>
      </c>
      <c r="G23" s="67">
        <v>137</v>
      </c>
      <c r="H23" s="63">
        <v>433</v>
      </c>
      <c r="I23" s="63">
        <f>SUM(G23:H24)</f>
        <v>570</v>
      </c>
      <c r="J23" s="63">
        <v>0</v>
      </c>
      <c r="K23" s="63">
        <v>0</v>
      </c>
      <c r="L23" s="63">
        <f>SUM(J23:K24)</f>
        <v>0</v>
      </c>
      <c r="M23" s="63">
        <v>3</v>
      </c>
      <c r="N23" s="63">
        <v>46</v>
      </c>
      <c r="O23" s="63">
        <f>SUM(M23:N24)</f>
        <v>49</v>
      </c>
      <c r="P23" s="63">
        <f t="shared" ref="P23:Q23" si="6">G23+J23+M23</f>
        <v>140</v>
      </c>
      <c r="Q23" s="63">
        <f t="shared" si="6"/>
        <v>479</v>
      </c>
      <c r="R23" s="72">
        <f>SUM(P23:Q24)</f>
        <v>619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1650</v>
      </c>
      <c r="C25" s="63"/>
      <c r="D25" s="63"/>
      <c r="E25" s="63"/>
      <c r="F25" s="63">
        <f>B25</f>
        <v>1650</v>
      </c>
      <c r="G25" s="67">
        <v>212</v>
      </c>
      <c r="H25" s="63">
        <v>2349</v>
      </c>
      <c r="I25" s="67">
        <f>SUM(G25:H26)</f>
        <v>2561</v>
      </c>
      <c r="J25" s="63">
        <v>0</v>
      </c>
      <c r="K25" s="63">
        <v>0</v>
      </c>
      <c r="L25" s="67">
        <f>SUM(J25:K26)</f>
        <v>0</v>
      </c>
      <c r="M25" s="63">
        <v>11</v>
      </c>
      <c r="N25" s="63">
        <v>62</v>
      </c>
      <c r="O25" s="67">
        <f>SUM(M25:N26)</f>
        <v>73</v>
      </c>
      <c r="P25" s="63">
        <f>G25+J25+M25</f>
        <v>223</v>
      </c>
      <c r="Q25" s="63">
        <f>H25+K25+N25</f>
        <v>2411</v>
      </c>
      <c r="R25" s="65">
        <f>SUM(P25:Q26)</f>
        <v>2634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17399</v>
      </c>
      <c r="F29" s="61" t="s">
        <v>38</v>
      </c>
      <c r="G29" s="62"/>
      <c r="H29" s="29">
        <f>B9/E29</f>
        <v>1.0347146387723432</v>
      </c>
      <c r="I29" s="19"/>
      <c r="J29" s="31" t="s">
        <v>39</v>
      </c>
      <c r="K29" s="60" t="s">
        <v>40</v>
      </c>
      <c r="L29" s="60"/>
      <c r="M29" s="15">
        <v>16526</v>
      </c>
      <c r="N29" s="32" t="s">
        <v>38</v>
      </c>
      <c r="O29" s="33"/>
      <c r="P29" s="29">
        <f>H9/M29</f>
        <v>1.019060873774658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17871</v>
      </c>
      <c r="F31" s="61" t="s">
        <v>38</v>
      </c>
      <c r="G31" s="62"/>
      <c r="H31" s="29">
        <f>B9/E31</f>
        <v>1.0073862682558334</v>
      </c>
      <c r="I31" s="19"/>
      <c r="J31" s="31" t="s">
        <v>42</v>
      </c>
      <c r="K31" s="60" t="s">
        <v>40</v>
      </c>
      <c r="L31" s="60"/>
      <c r="M31" s="16">
        <v>15556</v>
      </c>
      <c r="N31" s="32" t="s">
        <v>38</v>
      </c>
      <c r="O31" s="33"/>
      <c r="P31" s="29">
        <f>H9/M31</f>
        <v>1.0826047827204937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17184</v>
      </c>
      <c r="F33" s="61" t="s">
        <v>38</v>
      </c>
      <c r="G33" s="62"/>
      <c r="H33" s="29">
        <f>Q9/E33</f>
        <v>1.0203095903165735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16218</v>
      </c>
      <c r="F35" s="61" t="s">
        <v>38</v>
      </c>
      <c r="G35" s="62"/>
      <c r="H35" s="29">
        <f>Q9/E35</f>
        <v>1.0810827475644347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91B04-BFC4-4E90-9291-7122939A4070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5" style="20" customWidth="1"/>
    <col min="6" max="10" width="7.625" style="20" customWidth="1"/>
    <col min="11" max="12" width="8.125" style="20" customWidth="1"/>
    <col min="13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5" style="20" customWidth="1"/>
    <col min="262" max="266" width="7.625" style="20" customWidth="1"/>
    <col min="267" max="268" width="8.125" style="20" customWidth="1"/>
    <col min="269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5" style="20" customWidth="1"/>
    <col min="518" max="522" width="7.625" style="20" customWidth="1"/>
    <col min="523" max="524" width="8.125" style="20" customWidth="1"/>
    <col min="525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5" style="20" customWidth="1"/>
    <col min="774" max="778" width="7.625" style="20" customWidth="1"/>
    <col min="779" max="780" width="8.125" style="20" customWidth="1"/>
    <col min="781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5" style="20" customWidth="1"/>
    <col min="1030" max="1034" width="7.625" style="20" customWidth="1"/>
    <col min="1035" max="1036" width="8.125" style="20" customWidth="1"/>
    <col min="1037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5" style="20" customWidth="1"/>
    <col min="1286" max="1290" width="7.625" style="20" customWidth="1"/>
    <col min="1291" max="1292" width="8.125" style="20" customWidth="1"/>
    <col min="1293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5" style="20" customWidth="1"/>
    <col min="1542" max="1546" width="7.625" style="20" customWidth="1"/>
    <col min="1547" max="1548" width="8.125" style="20" customWidth="1"/>
    <col min="1549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5" style="20" customWidth="1"/>
    <col min="1798" max="1802" width="7.625" style="20" customWidth="1"/>
    <col min="1803" max="1804" width="8.125" style="20" customWidth="1"/>
    <col min="1805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5" style="20" customWidth="1"/>
    <col min="2054" max="2058" width="7.625" style="20" customWidth="1"/>
    <col min="2059" max="2060" width="8.125" style="20" customWidth="1"/>
    <col min="2061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5" style="20" customWidth="1"/>
    <col min="2310" max="2314" width="7.625" style="20" customWidth="1"/>
    <col min="2315" max="2316" width="8.125" style="20" customWidth="1"/>
    <col min="2317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5" style="20" customWidth="1"/>
    <col min="2566" max="2570" width="7.625" style="20" customWidth="1"/>
    <col min="2571" max="2572" width="8.125" style="20" customWidth="1"/>
    <col min="2573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5" style="20" customWidth="1"/>
    <col min="2822" max="2826" width="7.625" style="20" customWidth="1"/>
    <col min="2827" max="2828" width="8.125" style="20" customWidth="1"/>
    <col min="2829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5" style="20" customWidth="1"/>
    <col min="3078" max="3082" width="7.625" style="20" customWidth="1"/>
    <col min="3083" max="3084" width="8.125" style="20" customWidth="1"/>
    <col min="3085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5" style="20" customWidth="1"/>
    <col min="3334" max="3338" width="7.625" style="20" customWidth="1"/>
    <col min="3339" max="3340" width="8.125" style="20" customWidth="1"/>
    <col min="3341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5" style="20" customWidth="1"/>
    <col min="3590" max="3594" width="7.625" style="20" customWidth="1"/>
    <col min="3595" max="3596" width="8.125" style="20" customWidth="1"/>
    <col min="3597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5" style="20" customWidth="1"/>
    <col min="3846" max="3850" width="7.625" style="20" customWidth="1"/>
    <col min="3851" max="3852" width="8.125" style="20" customWidth="1"/>
    <col min="3853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5" style="20" customWidth="1"/>
    <col min="4102" max="4106" width="7.625" style="20" customWidth="1"/>
    <col min="4107" max="4108" width="8.125" style="20" customWidth="1"/>
    <col min="4109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5" style="20" customWidth="1"/>
    <col min="4358" max="4362" width="7.625" style="20" customWidth="1"/>
    <col min="4363" max="4364" width="8.125" style="20" customWidth="1"/>
    <col min="4365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5" style="20" customWidth="1"/>
    <col min="4614" max="4618" width="7.625" style="20" customWidth="1"/>
    <col min="4619" max="4620" width="8.125" style="20" customWidth="1"/>
    <col min="4621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5" style="20" customWidth="1"/>
    <col min="4870" max="4874" width="7.625" style="20" customWidth="1"/>
    <col min="4875" max="4876" width="8.125" style="20" customWidth="1"/>
    <col min="4877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5" style="20" customWidth="1"/>
    <col min="5126" max="5130" width="7.625" style="20" customWidth="1"/>
    <col min="5131" max="5132" width="8.125" style="20" customWidth="1"/>
    <col min="5133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5" style="20" customWidth="1"/>
    <col min="5382" max="5386" width="7.625" style="20" customWidth="1"/>
    <col min="5387" max="5388" width="8.125" style="20" customWidth="1"/>
    <col min="5389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5" style="20" customWidth="1"/>
    <col min="5638" max="5642" width="7.625" style="20" customWidth="1"/>
    <col min="5643" max="5644" width="8.125" style="20" customWidth="1"/>
    <col min="5645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5" style="20" customWidth="1"/>
    <col min="5894" max="5898" width="7.625" style="20" customWidth="1"/>
    <col min="5899" max="5900" width="8.125" style="20" customWidth="1"/>
    <col min="5901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5" style="20" customWidth="1"/>
    <col min="6150" max="6154" width="7.625" style="20" customWidth="1"/>
    <col min="6155" max="6156" width="8.125" style="20" customWidth="1"/>
    <col min="6157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5" style="20" customWidth="1"/>
    <col min="6406" max="6410" width="7.625" style="20" customWidth="1"/>
    <col min="6411" max="6412" width="8.125" style="20" customWidth="1"/>
    <col min="6413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5" style="20" customWidth="1"/>
    <col min="6662" max="6666" width="7.625" style="20" customWidth="1"/>
    <col min="6667" max="6668" width="8.125" style="20" customWidth="1"/>
    <col min="6669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5" style="20" customWidth="1"/>
    <col min="6918" max="6922" width="7.625" style="20" customWidth="1"/>
    <col min="6923" max="6924" width="8.125" style="20" customWidth="1"/>
    <col min="6925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5" style="20" customWidth="1"/>
    <col min="7174" max="7178" width="7.625" style="20" customWidth="1"/>
    <col min="7179" max="7180" width="8.125" style="20" customWidth="1"/>
    <col min="7181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5" style="20" customWidth="1"/>
    <col min="7430" max="7434" width="7.625" style="20" customWidth="1"/>
    <col min="7435" max="7436" width="8.125" style="20" customWidth="1"/>
    <col min="7437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5" style="20" customWidth="1"/>
    <col min="7686" max="7690" width="7.625" style="20" customWidth="1"/>
    <col min="7691" max="7692" width="8.125" style="20" customWidth="1"/>
    <col min="7693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5" style="20" customWidth="1"/>
    <col min="7942" max="7946" width="7.625" style="20" customWidth="1"/>
    <col min="7947" max="7948" width="8.125" style="20" customWidth="1"/>
    <col min="7949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5" style="20" customWidth="1"/>
    <col min="8198" max="8202" width="7.625" style="20" customWidth="1"/>
    <col min="8203" max="8204" width="8.125" style="20" customWidth="1"/>
    <col min="8205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5" style="20" customWidth="1"/>
    <col min="8454" max="8458" width="7.625" style="20" customWidth="1"/>
    <col min="8459" max="8460" width="8.125" style="20" customWidth="1"/>
    <col min="8461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5" style="20" customWidth="1"/>
    <col min="8710" max="8714" width="7.625" style="20" customWidth="1"/>
    <col min="8715" max="8716" width="8.125" style="20" customWidth="1"/>
    <col min="8717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5" style="20" customWidth="1"/>
    <col min="8966" max="8970" width="7.625" style="20" customWidth="1"/>
    <col min="8971" max="8972" width="8.125" style="20" customWidth="1"/>
    <col min="8973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5" style="20" customWidth="1"/>
    <col min="9222" max="9226" width="7.625" style="20" customWidth="1"/>
    <col min="9227" max="9228" width="8.125" style="20" customWidth="1"/>
    <col min="9229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5" style="20" customWidth="1"/>
    <col min="9478" max="9482" width="7.625" style="20" customWidth="1"/>
    <col min="9483" max="9484" width="8.125" style="20" customWidth="1"/>
    <col min="9485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5" style="20" customWidth="1"/>
    <col min="9734" max="9738" width="7.625" style="20" customWidth="1"/>
    <col min="9739" max="9740" width="8.125" style="20" customWidth="1"/>
    <col min="9741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5" style="20" customWidth="1"/>
    <col min="9990" max="9994" width="7.625" style="20" customWidth="1"/>
    <col min="9995" max="9996" width="8.125" style="20" customWidth="1"/>
    <col min="9997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5" style="20" customWidth="1"/>
    <col min="10246" max="10250" width="7.625" style="20" customWidth="1"/>
    <col min="10251" max="10252" width="8.125" style="20" customWidth="1"/>
    <col min="10253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5" style="20" customWidth="1"/>
    <col min="10502" max="10506" width="7.625" style="20" customWidth="1"/>
    <col min="10507" max="10508" width="8.125" style="20" customWidth="1"/>
    <col min="10509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5" style="20" customWidth="1"/>
    <col min="10758" max="10762" width="7.625" style="20" customWidth="1"/>
    <col min="10763" max="10764" width="8.125" style="20" customWidth="1"/>
    <col min="10765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5" style="20" customWidth="1"/>
    <col min="11014" max="11018" width="7.625" style="20" customWidth="1"/>
    <col min="11019" max="11020" width="8.125" style="20" customWidth="1"/>
    <col min="11021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5" style="20" customWidth="1"/>
    <col min="11270" max="11274" width="7.625" style="20" customWidth="1"/>
    <col min="11275" max="11276" width="8.125" style="20" customWidth="1"/>
    <col min="11277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5" style="20" customWidth="1"/>
    <col min="11526" max="11530" width="7.625" style="20" customWidth="1"/>
    <col min="11531" max="11532" width="8.125" style="20" customWidth="1"/>
    <col min="11533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5" style="20" customWidth="1"/>
    <col min="11782" max="11786" width="7.625" style="20" customWidth="1"/>
    <col min="11787" max="11788" width="8.125" style="20" customWidth="1"/>
    <col min="11789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5" style="20" customWidth="1"/>
    <col min="12038" max="12042" width="7.625" style="20" customWidth="1"/>
    <col min="12043" max="12044" width="8.125" style="20" customWidth="1"/>
    <col min="12045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5" style="20" customWidth="1"/>
    <col min="12294" max="12298" width="7.625" style="20" customWidth="1"/>
    <col min="12299" max="12300" width="8.125" style="20" customWidth="1"/>
    <col min="12301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5" style="20" customWidth="1"/>
    <col min="12550" max="12554" width="7.625" style="20" customWidth="1"/>
    <col min="12555" max="12556" width="8.125" style="20" customWidth="1"/>
    <col min="12557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5" style="20" customWidth="1"/>
    <col min="12806" max="12810" width="7.625" style="20" customWidth="1"/>
    <col min="12811" max="12812" width="8.125" style="20" customWidth="1"/>
    <col min="12813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5" style="20" customWidth="1"/>
    <col min="13062" max="13066" width="7.625" style="20" customWidth="1"/>
    <col min="13067" max="13068" width="8.125" style="20" customWidth="1"/>
    <col min="13069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5" style="20" customWidth="1"/>
    <col min="13318" max="13322" width="7.625" style="20" customWidth="1"/>
    <col min="13323" max="13324" width="8.125" style="20" customWidth="1"/>
    <col min="13325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5" style="20" customWidth="1"/>
    <col min="13574" max="13578" width="7.625" style="20" customWidth="1"/>
    <col min="13579" max="13580" width="8.125" style="20" customWidth="1"/>
    <col min="13581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5" style="20" customWidth="1"/>
    <col min="13830" max="13834" width="7.625" style="20" customWidth="1"/>
    <col min="13835" max="13836" width="8.125" style="20" customWidth="1"/>
    <col min="13837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5" style="20" customWidth="1"/>
    <col min="14086" max="14090" width="7.625" style="20" customWidth="1"/>
    <col min="14091" max="14092" width="8.125" style="20" customWidth="1"/>
    <col min="14093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5" style="20" customWidth="1"/>
    <col min="14342" max="14346" width="7.625" style="20" customWidth="1"/>
    <col min="14347" max="14348" width="8.125" style="20" customWidth="1"/>
    <col min="14349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5" style="20" customWidth="1"/>
    <col min="14598" max="14602" width="7.625" style="20" customWidth="1"/>
    <col min="14603" max="14604" width="8.125" style="20" customWidth="1"/>
    <col min="14605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5" style="20" customWidth="1"/>
    <col min="14854" max="14858" width="7.625" style="20" customWidth="1"/>
    <col min="14859" max="14860" width="8.125" style="20" customWidth="1"/>
    <col min="14861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5" style="20" customWidth="1"/>
    <col min="15110" max="15114" width="7.625" style="20" customWidth="1"/>
    <col min="15115" max="15116" width="8.125" style="20" customWidth="1"/>
    <col min="15117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5" style="20" customWidth="1"/>
    <col min="15366" max="15370" width="7.625" style="20" customWidth="1"/>
    <col min="15371" max="15372" width="8.125" style="20" customWidth="1"/>
    <col min="15373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5" style="20" customWidth="1"/>
    <col min="15622" max="15626" width="7.625" style="20" customWidth="1"/>
    <col min="15627" max="15628" width="8.125" style="20" customWidth="1"/>
    <col min="15629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5" style="20" customWidth="1"/>
    <col min="15878" max="15882" width="7.625" style="20" customWidth="1"/>
    <col min="15883" max="15884" width="8.125" style="20" customWidth="1"/>
    <col min="15885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5" style="20" customWidth="1"/>
    <col min="16134" max="16138" width="7.625" style="20" customWidth="1"/>
    <col min="16139" max="16140" width="8.125" style="20" customWidth="1"/>
    <col min="16141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54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19633</v>
      </c>
      <c r="C9" s="67">
        <v>3359</v>
      </c>
      <c r="D9" s="28">
        <v>0</v>
      </c>
      <c r="E9" s="67">
        <f>SUM(C9:D10)</f>
        <v>3638</v>
      </c>
      <c r="F9" s="67">
        <f>B9+E9</f>
        <v>23271</v>
      </c>
      <c r="G9" s="67">
        <f t="shared" ref="G9:R9" si="0">SUM(G11:G26)</f>
        <v>2921</v>
      </c>
      <c r="H9" s="67">
        <f t="shared" si="0"/>
        <v>16959</v>
      </c>
      <c r="I9" s="67">
        <f t="shared" si="0"/>
        <v>19880</v>
      </c>
      <c r="J9" s="67">
        <f t="shared" si="0"/>
        <v>0</v>
      </c>
      <c r="K9" s="67">
        <f t="shared" si="0"/>
        <v>0</v>
      </c>
      <c r="L9" s="67">
        <f t="shared" si="0"/>
        <v>0</v>
      </c>
      <c r="M9" s="67">
        <f t="shared" si="0"/>
        <v>92</v>
      </c>
      <c r="N9" s="67">
        <f t="shared" si="0"/>
        <v>689</v>
      </c>
      <c r="O9" s="67">
        <f t="shared" si="0"/>
        <v>781</v>
      </c>
      <c r="P9" s="67">
        <f t="shared" si="0"/>
        <v>3013</v>
      </c>
      <c r="Q9" s="67">
        <f t="shared" si="0"/>
        <v>17648</v>
      </c>
      <c r="R9" s="65">
        <f t="shared" si="0"/>
        <v>20661</v>
      </c>
    </row>
    <row r="10" spans="1:18" x14ac:dyDescent="0.15">
      <c r="A10" s="69"/>
      <c r="B10" s="71"/>
      <c r="C10" s="71"/>
      <c r="D10" s="28">
        <v>279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293</v>
      </c>
      <c r="C11" s="63"/>
      <c r="D11" s="63"/>
      <c r="E11" s="63"/>
      <c r="F11" s="67">
        <f>B11</f>
        <v>293</v>
      </c>
      <c r="G11" s="67">
        <v>20</v>
      </c>
      <c r="H11" s="63">
        <v>215</v>
      </c>
      <c r="I11" s="63">
        <f>SUM(G11:H12)</f>
        <v>235</v>
      </c>
      <c r="J11" s="63">
        <v>0</v>
      </c>
      <c r="K11" s="63">
        <v>0</v>
      </c>
      <c r="L11" s="63">
        <f>SUM(J11:K12)</f>
        <v>0</v>
      </c>
      <c r="M11" s="63">
        <v>4</v>
      </c>
      <c r="N11" s="63">
        <v>60</v>
      </c>
      <c r="O11" s="63">
        <f>SUM(M11:N12)</f>
        <v>64</v>
      </c>
      <c r="P11" s="63">
        <f>G11+J11+M11</f>
        <v>24</v>
      </c>
      <c r="Q11" s="63">
        <f>H11+K11+N11</f>
        <v>275</v>
      </c>
      <c r="R11" s="72">
        <f>SUM(P11:Q12)</f>
        <v>299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303</v>
      </c>
      <c r="C13" s="63"/>
      <c r="D13" s="63"/>
      <c r="E13" s="63"/>
      <c r="F13" s="67">
        <f>B13</f>
        <v>303</v>
      </c>
      <c r="G13" s="67">
        <v>78</v>
      </c>
      <c r="H13" s="63">
        <v>1842</v>
      </c>
      <c r="I13" s="63">
        <f>SUM(G13:H14)</f>
        <v>1920</v>
      </c>
      <c r="J13" s="63">
        <v>0</v>
      </c>
      <c r="K13" s="63">
        <v>0</v>
      </c>
      <c r="L13" s="63">
        <f>SUM(J13:K14)</f>
        <v>0</v>
      </c>
      <c r="M13" s="63">
        <v>3</v>
      </c>
      <c r="N13" s="63">
        <v>57</v>
      </c>
      <c r="O13" s="63">
        <f>SUM(M13:N14)</f>
        <v>60</v>
      </c>
      <c r="P13" s="63">
        <f t="shared" ref="P13:Q13" si="1">G13+J13+M13</f>
        <v>81</v>
      </c>
      <c r="Q13" s="63">
        <f t="shared" si="1"/>
        <v>1899</v>
      </c>
      <c r="R13" s="72">
        <f>SUM(P13:Q14)</f>
        <v>1980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5163</v>
      </c>
      <c r="C15" s="63"/>
      <c r="D15" s="63"/>
      <c r="E15" s="63"/>
      <c r="F15" s="67">
        <f>B15</f>
        <v>5163</v>
      </c>
      <c r="G15" s="67">
        <v>588</v>
      </c>
      <c r="H15" s="63">
        <v>4314</v>
      </c>
      <c r="I15" s="63">
        <f>SUM(G15:H16)</f>
        <v>4902</v>
      </c>
      <c r="J15" s="63">
        <v>0</v>
      </c>
      <c r="K15" s="63">
        <v>0</v>
      </c>
      <c r="L15" s="63">
        <f>SUM(J15:K16)</f>
        <v>0</v>
      </c>
      <c r="M15" s="63">
        <v>30</v>
      </c>
      <c r="N15" s="63">
        <v>205</v>
      </c>
      <c r="O15" s="63">
        <f>SUM(M15:N16)</f>
        <v>235</v>
      </c>
      <c r="P15" s="63">
        <f t="shared" ref="P15:Q15" si="2">G15+J15+M15</f>
        <v>618</v>
      </c>
      <c r="Q15" s="63">
        <f t="shared" si="2"/>
        <v>4519</v>
      </c>
      <c r="R15" s="72">
        <f>SUM(P15:Q16)</f>
        <v>5137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4639</v>
      </c>
      <c r="C17" s="63"/>
      <c r="D17" s="63"/>
      <c r="E17" s="63"/>
      <c r="F17" s="67">
        <f>B17</f>
        <v>4639</v>
      </c>
      <c r="G17" s="67">
        <v>865</v>
      </c>
      <c r="H17" s="63">
        <v>4406</v>
      </c>
      <c r="I17" s="63">
        <f>SUM(G17:H18)</f>
        <v>5271</v>
      </c>
      <c r="J17" s="63">
        <v>0</v>
      </c>
      <c r="K17" s="63">
        <v>0</v>
      </c>
      <c r="L17" s="63">
        <f>SUM(J17:K18)</f>
        <v>0</v>
      </c>
      <c r="M17" s="63">
        <v>12</v>
      </c>
      <c r="N17" s="63">
        <v>101</v>
      </c>
      <c r="O17" s="63">
        <f>SUM(M17:N18)</f>
        <v>113</v>
      </c>
      <c r="P17" s="63">
        <f t="shared" ref="P17:Q17" si="3">G17+J17+M17</f>
        <v>877</v>
      </c>
      <c r="Q17" s="63">
        <f t="shared" si="3"/>
        <v>4507</v>
      </c>
      <c r="R17" s="72">
        <f>SUM(P17:Q18)</f>
        <v>5384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3792</v>
      </c>
      <c r="C19" s="63"/>
      <c r="D19" s="63"/>
      <c r="E19" s="63"/>
      <c r="F19" s="67">
        <f>B19</f>
        <v>3792</v>
      </c>
      <c r="G19" s="67">
        <v>484</v>
      </c>
      <c r="H19" s="63">
        <v>2457</v>
      </c>
      <c r="I19" s="63">
        <f>SUM(G19:H20)</f>
        <v>2941</v>
      </c>
      <c r="J19" s="63">
        <v>0</v>
      </c>
      <c r="K19" s="63">
        <v>0</v>
      </c>
      <c r="L19" s="63">
        <f>SUM(J19:K20)</f>
        <v>0</v>
      </c>
      <c r="M19" s="63">
        <v>8</v>
      </c>
      <c r="N19" s="63">
        <v>91</v>
      </c>
      <c r="O19" s="63">
        <f>SUM(M19:N20)</f>
        <v>99</v>
      </c>
      <c r="P19" s="63">
        <f t="shared" ref="P19:Q19" si="4">G19+J19+M19</f>
        <v>492</v>
      </c>
      <c r="Q19" s="63">
        <f t="shared" si="4"/>
        <v>2548</v>
      </c>
      <c r="R19" s="72">
        <f>SUM(P19:Q20)</f>
        <v>3040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3641</v>
      </c>
      <c r="C21" s="63"/>
      <c r="D21" s="63"/>
      <c r="E21" s="63"/>
      <c r="F21" s="67">
        <f>B21</f>
        <v>3641</v>
      </c>
      <c r="G21" s="67">
        <v>558</v>
      </c>
      <c r="H21" s="63">
        <v>996</v>
      </c>
      <c r="I21" s="63">
        <f>SUM(G21:H22)</f>
        <v>1554</v>
      </c>
      <c r="J21" s="63">
        <v>0</v>
      </c>
      <c r="K21" s="63">
        <v>0</v>
      </c>
      <c r="L21" s="63">
        <f>SUM(J21:K22)</f>
        <v>0</v>
      </c>
      <c r="M21" s="63">
        <v>26</v>
      </c>
      <c r="N21" s="63">
        <v>64</v>
      </c>
      <c r="O21" s="63">
        <f>SUM(M21:N22)</f>
        <v>90</v>
      </c>
      <c r="P21" s="63">
        <f t="shared" ref="P21:Q21" si="5">G21+J21+M21</f>
        <v>584</v>
      </c>
      <c r="Q21" s="63">
        <f t="shared" si="5"/>
        <v>1060</v>
      </c>
      <c r="R21" s="72">
        <f>SUM(P21:Q22)</f>
        <v>1644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140</v>
      </c>
      <c r="C23" s="63"/>
      <c r="D23" s="63"/>
      <c r="E23" s="63"/>
      <c r="F23" s="67">
        <f>B23</f>
        <v>140</v>
      </c>
      <c r="G23" s="67">
        <v>139</v>
      </c>
      <c r="H23" s="63">
        <v>418</v>
      </c>
      <c r="I23" s="63">
        <f>SUM(G23:H24)</f>
        <v>557</v>
      </c>
      <c r="J23" s="63">
        <v>0</v>
      </c>
      <c r="K23" s="63">
        <v>0</v>
      </c>
      <c r="L23" s="63">
        <f>SUM(J23:K24)</f>
        <v>0</v>
      </c>
      <c r="M23" s="63">
        <v>2</v>
      </c>
      <c r="N23" s="63">
        <v>49</v>
      </c>
      <c r="O23" s="63">
        <f>SUM(M23:N24)</f>
        <v>51</v>
      </c>
      <c r="P23" s="63">
        <f t="shared" ref="P23:Q23" si="6">G23+J23+M23</f>
        <v>141</v>
      </c>
      <c r="Q23" s="63">
        <f t="shared" si="6"/>
        <v>467</v>
      </c>
      <c r="R23" s="72">
        <f>SUM(P23:Q24)</f>
        <v>608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1662</v>
      </c>
      <c r="C25" s="63"/>
      <c r="D25" s="63"/>
      <c r="E25" s="63"/>
      <c r="F25" s="63">
        <f>B25</f>
        <v>1662</v>
      </c>
      <c r="G25" s="67">
        <v>189</v>
      </c>
      <c r="H25" s="63">
        <v>2311</v>
      </c>
      <c r="I25" s="67">
        <f>SUM(G25:H26)</f>
        <v>2500</v>
      </c>
      <c r="J25" s="63">
        <v>0</v>
      </c>
      <c r="K25" s="63">
        <v>0</v>
      </c>
      <c r="L25" s="67">
        <f>SUM(J25:K26)</f>
        <v>0</v>
      </c>
      <c r="M25" s="63">
        <v>7</v>
      </c>
      <c r="N25" s="63">
        <v>62</v>
      </c>
      <c r="O25" s="67">
        <f>SUM(M25:N26)</f>
        <v>69</v>
      </c>
      <c r="P25" s="63">
        <f>G25+J25+M25</f>
        <v>196</v>
      </c>
      <c r="Q25" s="63">
        <f>H25+K25+N25</f>
        <v>2373</v>
      </c>
      <c r="R25" s="65">
        <f>SUM(P25:Q26)</f>
        <v>2569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18003</v>
      </c>
      <c r="F29" s="61" t="s">
        <v>38</v>
      </c>
      <c r="G29" s="62"/>
      <c r="H29" s="29">
        <f>B9/E29</f>
        <v>1.0905404654779758</v>
      </c>
      <c r="I29" s="19"/>
      <c r="J29" s="31" t="s">
        <v>39</v>
      </c>
      <c r="K29" s="60" t="s">
        <v>40</v>
      </c>
      <c r="L29" s="60"/>
      <c r="M29" s="15">
        <v>16841</v>
      </c>
      <c r="N29" s="32" t="s">
        <v>38</v>
      </c>
      <c r="O29" s="33"/>
      <c r="P29" s="29">
        <f>H9/M29</f>
        <v>1.0070067098153317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17457</v>
      </c>
      <c r="F31" s="61" t="s">
        <v>38</v>
      </c>
      <c r="G31" s="62"/>
      <c r="H31" s="29">
        <f>B9/E31</f>
        <v>1.1246491378816521</v>
      </c>
      <c r="I31" s="19"/>
      <c r="J31" s="31" t="s">
        <v>42</v>
      </c>
      <c r="K31" s="60" t="s">
        <v>40</v>
      </c>
      <c r="L31" s="60"/>
      <c r="M31" s="16">
        <v>15483</v>
      </c>
      <c r="N31" s="32" t="s">
        <v>38</v>
      </c>
      <c r="O31" s="33"/>
      <c r="P31" s="29">
        <f>H9/M31</f>
        <v>1.0953303623328812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17533</v>
      </c>
      <c r="F33" s="61" t="s">
        <v>38</v>
      </c>
      <c r="G33" s="62"/>
      <c r="H33" s="29">
        <f>Q9/E33</f>
        <v>1.006559060058176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16164</v>
      </c>
      <c r="F35" s="61" t="s">
        <v>38</v>
      </c>
      <c r="G35" s="62"/>
      <c r="H35" s="29">
        <f>Q9/E35</f>
        <v>1.0918089581786687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4104-A950-4799-8B29-F197B7F757DB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5" style="20" customWidth="1"/>
    <col min="6" max="10" width="7.625" style="20" customWidth="1"/>
    <col min="11" max="12" width="8.125" style="20" customWidth="1"/>
    <col min="13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5" style="20" customWidth="1"/>
    <col min="262" max="266" width="7.625" style="20" customWidth="1"/>
    <col min="267" max="268" width="8.125" style="20" customWidth="1"/>
    <col min="269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5" style="20" customWidth="1"/>
    <col min="518" max="522" width="7.625" style="20" customWidth="1"/>
    <col min="523" max="524" width="8.125" style="20" customWidth="1"/>
    <col min="525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5" style="20" customWidth="1"/>
    <col min="774" max="778" width="7.625" style="20" customWidth="1"/>
    <col min="779" max="780" width="8.125" style="20" customWidth="1"/>
    <col min="781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5" style="20" customWidth="1"/>
    <col min="1030" max="1034" width="7.625" style="20" customWidth="1"/>
    <col min="1035" max="1036" width="8.125" style="20" customWidth="1"/>
    <col min="1037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5" style="20" customWidth="1"/>
    <col min="1286" max="1290" width="7.625" style="20" customWidth="1"/>
    <col min="1291" max="1292" width="8.125" style="20" customWidth="1"/>
    <col min="1293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5" style="20" customWidth="1"/>
    <col min="1542" max="1546" width="7.625" style="20" customWidth="1"/>
    <col min="1547" max="1548" width="8.125" style="20" customWidth="1"/>
    <col min="1549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5" style="20" customWidth="1"/>
    <col min="1798" max="1802" width="7.625" style="20" customWidth="1"/>
    <col min="1803" max="1804" width="8.125" style="20" customWidth="1"/>
    <col min="1805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5" style="20" customWidth="1"/>
    <col min="2054" max="2058" width="7.625" style="20" customWidth="1"/>
    <col min="2059" max="2060" width="8.125" style="20" customWidth="1"/>
    <col min="2061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5" style="20" customWidth="1"/>
    <col min="2310" max="2314" width="7.625" style="20" customWidth="1"/>
    <col min="2315" max="2316" width="8.125" style="20" customWidth="1"/>
    <col min="2317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5" style="20" customWidth="1"/>
    <col min="2566" max="2570" width="7.625" style="20" customWidth="1"/>
    <col min="2571" max="2572" width="8.125" style="20" customWidth="1"/>
    <col min="2573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5" style="20" customWidth="1"/>
    <col min="2822" max="2826" width="7.625" style="20" customWidth="1"/>
    <col min="2827" max="2828" width="8.125" style="20" customWidth="1"/>
    <col min="2829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5" style="20" customWidth="1"/>
    <col min="3078" max="3082" width="7.625" style="20" customWidth="1"/>
    <col min="3083" max="3084" width="8.125" style="20" customWidth="1"/>
    <col min="3085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5" style="20" customWidth="1"/>
    <col min="3334" max="3338" width="7.625" style="20" customWidth="1"/>
    <col min="3339" max="3340" width="8.125" style="20" customWidth="1"/>
    <col min="3341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5" style="20" customWidth="1"/>
    <col min="3590" max="3594" width="7.625" style="20" customWidth="1"/>
    <col min="3595" max="3596" width="8.125" style="20" customWidth="1"/>
    <col min="3597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5" style="20" customWidth="1"/>
    <col min="3846" max="3850" width="7.625" style="20" customWidth="1"/>
    <col min="3851" max="3852" width="8.125" style="20" customWidth="1"/>
    <col min="3853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5" style="20" customWidth="1"/>
    <col min="4102" max="4106" width="7.625" style="20" customWidth="1"/>
    <col min="4107" max="4108" width="8.125" style="20" customWidth="1"/>
    <col min="4109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5" style="20" customWidth="1"/>
    <col min="4358" max="4362" width="7.625" style="20" customWidth="1"/>
    <col min="4363" max="4364" width="8.125" style="20" customWidth="1"/>
    <col min="4365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5" style="20" customWidth="1"/>
    <col min="4614" max="4618" width="7.625" style="20" customWidth="1"/>
    <col min="4619" max="4620" width="8.125" style="20" customWidth="1"/>
    <col min="4621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5" style="20" customWidth="1"/>
    <col min="4870" max="4874" width="7.625" style="20" customWidth="1"/>
    <col min="4875" max="4876" width="8.125" style="20" customWidth="1"/>
    <col min="4877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5" style="20" customWidth="1"/>
    <col min="5126" max="5130" width="7.625" style="20" customWidth="1"/>
    <col min="5131" max="5132" width="8.125" style="20" customWidth="1"/>
    <col min="5133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5" style="20" customWidth="1"/>
    <col min="5382" max="5386" width="7.625" style="20" customWidth="1"/>
    <col min="5387" max="5388" width="8.125" style="20" customWidth="1"/>
    <col min="5389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5" style="20" customWidth="1"/>
    <col min="5638" max="5642" width="7.625" style="20" customWidth="1"/>
    <col min="5643" max="5644" width="8.125" style="20" customWidth="1"/>
    <col min="5645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5" style="20" customWidth="1"/>
    <col min="5894" max="5898" width="7.625" style="20" customWidth="1"/>
    <col min="5899" max="5900" width="8.125" style="20" customWidth="1"/>
    <col min="5901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5" style="20" customWidth="1"/>
    <col min="6150" max="6154" width="7.625" style="20" customWidth="1"/>
    <col min="6155" max="6156" width="8.125" style="20" customWidth="1"/>
    <col min="6157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5" style="20" customWidth="1"/>
    <col min="6406" max="6410" width="7.625" style="20" customWidth="1"/>
    <col min="6411" max="6412" width="8.125" style="20" customWidth="1"/>
    <col min="6413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5" style="20" customWidth="1"/>
    <col min="6662" max="6666" width="7.625" style="20" customWidth="1"/>
    <col min="6667" max="6668" width="8.125" style="20" customWidth="1"/>
    <col min="6669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5" style="20" customWidth="1"/>
    <col min="6918" max="6922" width="7.625" style="20" customWidth="1"/>
    <col min="6923" max="6924" width="8.125" style="20" customWidth="1"/>
    <col min="6925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5" style="20" customWidth="1"/>
    <col min="7174" max="7178" width="7.625" style="20" customWidth="1"/>
    <col min="7179" max="7180" width="8.125" style="20" customWidth="1"/>
    <col min="7181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5" style="20" customWidth="1"/>
    <col min="7430" max="7434" width="7.625" style="20" customWidth="1"/>
    <col min="7435" max="7436" width="8.125" style="20" customWidth="1"/>
    <col min="7437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5" style="20" customWidth="1"/>
    <col min="7686" max="7690" width="7.625" style="20" customWidth="1"/>
    <col min="7691" max="7692" width="8.125" style="20" customWidth="1"/>
    <col min="7693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5" style="20" customWidth="1"/>
    <col min="7942" max="7946" width="7.625" style="20" customWidth="1"/>
    <col min="7947" max="7948" width="8.125" style="20" customWidth="1"/>
    <col min="7949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5" style="20" customWidth="1"/>
    <col min="8198" max="8202" width="7.625" style="20" customWidth="1"/>
    <col min="8203" max="8204" width="8.125" style="20" customWidth="1"/>
    <col min="8205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5" style="20" customWidth="1"/>
    <col min="8454" max="8458" width="7.625" style="20" customWidth="1"/>
    <col min="8459" max="8460" width="8.125" style="20" customWidth="1"/>
    <col min="8461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5" style="20" customWidth="1"/>
    <col min="8710" max="8714" width="7.625" style="20" customWidth="1"/>
    <col min="8715" max="8716" width="8.125" style="20" customWidth="1"/>
    <col min="8717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5" style="20" customWidth="1"/>
    <col min="8966" max="8970" width="7.625" style="20" customWidth="1"/>
    <col min="8971" max="8972" width="8.125" style="20" customWidth="1"/>
    <col min="8973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5" style="20" customWidth="1"/>
    <col min="9222" max="9226" width="7.625" style="20" customWidth="1"/>
    <col min="9227" max="9228" width="8.125" style="20" customWidth="1"/>
    <col min="9229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5" style="20" customWidth="1"/>
    <col min="9478" max="9482" width="7.625" style="20" customWidth="1"/>
    <col min="9483" max="9484" width="8.125" style="20" customWidth="1"/>
    <col min="9485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5" style="20" customWidth="1"/>
    <col min="9734" max="9738" width="7.625" style="20" customWidth="1"/>
    <col min="9739" max="9740" width="8.125" style="20" customWidth="1"/>
    <col min="9741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5" style="20" customWidth="1"/>
    <col min="9990" max="9994" width="7.625" style="20" customWidth="1"/>
    <col min="9995" max="9996" width="8.125" style="20" customWidth="1"/>
    <col min="9997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5" style="20" customWidth="1"/>
    <col min="10246" max="10250" width="7.625" style="20" customWidth="1"/>
    <col min="10251" max="10252" width="8.125" style="20" customWidth="1"/>
    <col min="10253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5" style="20" customWidth="1"/>
    <col min="10502" max="10506" width="7.625" style="20" customWidth="1"/>
    <col min="10507" max="10508" width="8.125" style="20" customWidth="1"/>
    <col min="10509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5" style="20" customWidth="1"/>
    <col min="10758" max="10762" width="7.625" style="20" customWidth="1"/>
    <col min="10763" max="10764" width="8.125" style="20" customWidth="1"/>
    <col min="10765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5" style="20" customWidth="1"/>
    <col min="11014" max="11018" width="7.625" style="20" customWidth="1"/>
    <col min="11019" max="11020" width="8.125" style="20" customWidth="1"/>
    <col min="11021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5" style="20" customWidth="1"/>
    <col min="11270" max="11274" width="7.625" style="20" customWidth="1"/>
    <col min="11275" max="11276" width="8.125" style="20" customWidth="1"/>
    <col min="11277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5" style="20" customWidth="1"/>
    <col min="11526" max="11530" width="7.625" style="20" customWidth="1"/>
    <col min="11531" max="11532" width="8.125" style="20" customWidth="1"/>
    <col min="11533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5" style="20" customWidth="1"/>
    <col min="11782" max="11786" width="7.625" style="20" customWidth="1"/>
    <col min="11787" max="11788" width="8.125" style="20" customWidth="1"/>
    <col min="11789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5" style="20" customWidth="1"/>
    <col min="12038" max="12042" width="7.625" style="20" customWidth="1"/>
    <col min="12043" max="12044" width="8.125" style="20" customWidth="1"/>
    <col min="12045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5" style="20" customWidth="1"/>
    <col min="12294" max="12298" width="7.625" style="20" customWidth="1"/>
    <col min="12299" max="12300" width="8.125" style="20" customWidth="1"/>
    <col min="12301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5" style="20" customWidth="1"/>
    <col min="12550" max="12554" width="7.625" style="20" customWidth="1"/>
    <col min="12555" max="12556" width="8.125" style="20" customWidth="1"/>
    <col min="12557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5" style="20" customWidth="1"/>
    <col min="12806" max="12810" width="7.625" style="20" customWidth="1"/>
    <col min="12811" max="12812" width="8.125" style="20" customWidth="1"/>
    <col min="12813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5" style="20" customWidth="1"/>
    <col min="13062" max="13066" width="7.625" style="20" customWidth="1"/>
    <col min="13067" max="13068" width="8.125" style="20" customWidth="1"/>
    <col min="13069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5" style="20" customWidth="1"/>
    <col min="13318" max="13322" width="7.625" style="20" customWidth="1"/>
    <col min="13323" max="13324" width="8.125" style="20" customWidth="1"/>
    <col min="13325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5" style="20" customWidth="1"/>
    <col min="13574" max="13578" width="7.625" style="20" customWidth="1"/>
    <col min="13579" max="13580" width="8.125" style="20" customWidth="1"/>
    <col min="13581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5" style="20" customWidth="1"/>
    <col min="13830" max="13834" width="7.625" style="20" customWidth="1"/>
    <col min="13835" max="13836" width="8.125" style="20" customWidth="1"/>
    <col min="13837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5" style="20" customWidth="1"/>
    <col min="14086" max="14090" width="7.625" style="20" customWidth="1"/>
    <col min="14091" max="14092" width="8.125" style="20" customWidth="1"/>
    <col min="14093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5" style="20" customWidth="1"/>
    <col min="14342" max="14346" width="7.625" style="20" customWidth="1"/>
    <col min="14347" max="14348" width="8.125" style="20" customWidth="1"/>
    <col min="14349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5" style="20" customWidth="1"/>
    <col min="14598" max="14602" width="7.625" style="20" customWidth="1"/>
    <col min="14603" max="14604" width="8.125" style="20" customWidth="1"/>
    <col min="14605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5" style="20" customWidth="1"/>
    <col min="14854" max="14858" width="7.625" style="20" customWidth="1"/>
    <col min="14859" max="14860" width="8.125" style="20" customWidth="1"/>
    <col min="14861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5" style="20" customWidth="1"/>
    <col min="15110" max="15114" width="7.625" style="20" customWidth="1"/>
    <col min="15115" max="15116" width="8.125" style="20" customWidth="1"/>
    <col min="15117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5" style="20" customWidth="1"/>
    <col min="15366" max="15370" width="7.625" style="20" customWidth="1"/>
    <col min="15371" max="15372" width="8.125" style="20" customWidth="1"/>
    <col min="15373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5" style="20" customWidth="1"/>
    <col min="15622" max="15626" width="7.625" style="20" customWidth="1"/>
    <col min="15627" max="15628" width="8.125" style="20" customWidth="1"/>
    <col min="15629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5" style="20" customWidth="1"/>
    <col min="15878" max="15882" width="7.625" style="20" customWidth="1"/>
    <col min="15883" max="15884" width="8.125" style="20" customWidth="1"/>
    <col min="15885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5" style="20" customWidth="1"/>
    <col min="16134" max="16138" width="7.625" style="20" customWidth="1"/>
    <col min="16139" max="16140" width="8.125" style="20" customWidth="1"/>
    <col min="16141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55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20022</v>
      </c>
      <c r="C9" s="67">
        <v>3582</v>
      </c>
      <c r="D9" s="28">
        <v>0</v>
      </c>
      <c r="E9" s="67">
        <f>SUM(C9:D10)</f>
        <v>3861</v>
      </c>
      <c r="F9" s="67">
        <f>B9+E9</f>
        <v>23883</v>
      </c>
      <c r="G9" s="67">
        <f t="shared" ref="G9:R9" si="0">SUM(G11:G26)</f>
        <v>2921</v>
      </c>
      <c r="H9" s="67">
        <f t="shared" si="0"/>
        <v>17023</v>
      </c>
      <c r="I9" s="67">
        <f t="shared" si="0"/>
        <v>19944</v>
      </c>
      <c r="J9" s="67">
        <f t="shared" si="0"/>
        <v>0</v>
      </c>
      <c r="K9" s="67">
        <f t="shared" si="0"/>
        <v>0</v>
      </c>
      <c r="L9" s="67">
        <f t="shared" si="0"/>
        <v>0</v>
      </c>
      <c r="M9" s="67">
        <f t="shared" si="0"/>
        <v>123</v>
      </c>
      <c r="N9" s="67">
        <f t="shared" si="0"/>
        <v>665</v>
      </c>
      <c r="O9" s="67">
        <f t="shared" si="0"/>
        <v>788</v>
      </c>
      <c r="P9" s="67">
        <f t="shared" si="0"/>
        <v>3044</v>
      </c>
      <c r="Q9" s="67">
        <f t="shared" si="0"/>
        <v>17688</v>
      </c>
      <c r="R9" s="65">
        <f t="shared" si="0"/>
        <v>20732</v>
      </c>
    </row>
    <row r="10" spans="1:18" x14ac:dyDescent="0.15">
      <c r="A10" s="69"/>
      <c r="B10" s="71"/>
      <c r="C10" s="71"/>
      <c r="D10" s="28">
        <v>279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289</v>
      </c>
      <c r="C11" s="63"/>
      <c r="D11" s="63"/>
      <c r="E11" s="63"/>
      <c r="F11" s="67">
        <f>B11</f>
        <v>289</v>
      </c>
      <c r="G11" s="67">
        <v>19</v>
      </c>
      <c r="H11" s="63">
        <v>216</v>
      </c>
      <c r="I11" s="63">
        <f>SUM(G11:H12)</f>
        <v>235</v>
      </c>
      <c r="J11" s="63">
        <v>0</v>
      </c>
      <c r="K11" s="63">
        <v>0</v>
      </c>
      <c r="L11" s="63">
        <f>SUM(J11:K12)</f>
        <v>0</v>
      </c>
      <c r="M11" s="63">
        <v>4</v>
      </c>
      <c r="N11" s="63">
        <v>59</v>
      </c>
      <c r="O11" s="63">
        <f>SUM(M11:N12)</f>
        <v>63</v>
      </c>
      <c r="P11" s="63">
        <f>G11+J11+M11</f>
        <v>23</v>
      </c>
      <c r="Q11" s="63">
        <f>H11+K11+N11</f>
        <v>275</v>
      </c>
      <c r="R11" s="72">
        <f>SUM(P11:Q12)</f>
        <v>298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329</v>
      </c>
      <c r="C13" s="63"/>
      <c r="D13" s="63"/>
      <c r="E13" s="63"/>
      <c r="F13" s="67">
        <f>B13</f>
        <v>329</v>
      </c>
      <c r="G13" s="67">
        <v>78</v>
      </c>
      <c r="H13" s="63">
        <v>1995</v>
      </c>
      <c r="I13" s="63">
        <f>SUM(G13:H14)</f>
        <v>2073</v>
      </c>
      <c r="J13" s="63">
        <v>0</v>
      </c>
      <c r="K13" s="63">
        <v>0</v>
      </c>
      <c r="L13" s="63">
        <f>SUM(J13:K14)</f>
        <v>0</v>
      </c>
      <c r="M13" s="63">
        <v>2</v>
      </c>
      <c r="N13" s="63">
        <v>58</v>
      </c>
      <c r="O13" s="63">
        <f>SUM(M13:N14)</f>
        <v>60</v>
      </c>
      <c r="P13" s="63">
        <f t="shared" ref="P13:Q13" si="1">G13+J13+M13</f>
        <v>80</v>
      </c>
      <c r="Q13" s="63">
        <f t="shared" si="1"/>
        <v>2053</v>
      </c>
      <c r="R13" s="72">
        <f>SUM(P13:Q14)</f>
        <v>2133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4820</v>
      </c>
      <c r="C15" s="63"/>
      <c r="D15" s="63"/>
      <c r="E15" s="63"/>
      <c r="F15" s="67">
        <f>B15</f>
        <v>4820</v>
      </c>
      <c r="G15" s="67">
        <v>577</v>
      </c>
      <c r="H15" s="63">
        <v>4045</v>
      </c>
      <c r="I15" s="63">
        <f>SUM(G15:H16)</f>
        <v>4622</v>
      </c>
      <c r="J15" s="63">
        <v>0</v>
      </c>
      <c r="K15" s="63">
        <v>0</v>
      </c>
      <c r="L15" s="63">
        <f>SUM(J15:K16)</f>
        <v>0</v>
      </c>
      <c r="M15" s="63">
        <v>29</v>
      </c>
      <c r="N15" s="63">
        <v>195</v>
      </c>
      <c r="O15" s="63">
        <f>SUM(M15:N16)</f>
        <v>224</v>
      </c>
      <c r="P15" s="63">
        <f t="shared" ref="P15:Q15" si="2">G15+J15+M15</f>
        <v>606</v>
      </c>
      <c r="Q15" s="63">
        <f t="shared" si="2"/>
        <v>4240</v>
      </c>
      <c r="R15" s="72">
        <f>SUM(P15:Q16)</f>
        <v>4846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4502</v>
      </c>
      <c r="C17" s="63"/>
      <c r="D17" s="63"/>
      <c r="E17" s="63"/>
      <c r="F17" s="67">
        <f>B17</f>
        <v>4502</v>
      </c>
      <c r="G17" s="67">
        <v>862</v>
      </c>
      <c r="H17" s="63">
        <v>4410</v>
      </c>
      <c r="I17" s="63">
        <f>SUM(G17:H18)</f>
        <v>5272</v>
      </c>
      <c r="J17" s="63">
        <v>0</v>
      </c>
      <c r="K17" s="63">
        <v>0</v>
      </c>
      <c r="L17" s="63">
        <f>SUM(J17:K18)</f>
        <v>0</v>
      </c>
      <c r="M17" s="63">
        <v>44</v>
      </c>
      <c r="N17" s="63">
        <v>102</v>
      </c>
      <c r="O17" s="63">
        <f>SUM(M17:N18)</f>
        <v>146</v>
      </c>
      <c r="P17" s="63">
        <f t="shared" ref="P17:Q17" si="3">G17+J17+M17</f>
        <v>906</v>
      </c>
      <c r="Q17" s="63">
        <f t="shared" si="3"/>
        <v>4512</v>
      </c>
      <c r="R17" s="72">
        <f>SUM(P17:Q18)</f>
        <v>5418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3964</v>
      </c>
      <c r="C19" s="63"/>
      <c r="D19" s="63"/>
      <c r="E19" s="63"/>
      <c r="F19" s="67">
        <f>B19</f>
        <v>3964</v>
      </c>
      <c r="G19" s="67">
        <v>478</v>
      </c>
      <c r="H19" s="63">
        <v>2492</v>
      </c>
      <c r="I19" s="63">
        <f>SUM(G19:H20)</f>
        <v>2970</v>
      </c>
      <c r="J19" s="63">
        <v>0</v>
      </c>
      <c r="K19" s="63">
        <v>0</v>
      </c>
      <c r="L19" s="63">
        <f>SUM(J19:K20)</f>
        <v>0</v>
      </c>
      <c r="M19" s="63">
        <v>9</v>
      </c>
      <c r="N19" s="63">
        <v>88</v>
      </c>
      <c r="O19" s="63">
        <f>SUM(M19:N20)</f>
        <v>97</v>
      </c>
      <c r="P19" s="63">
        <f t="shared" ref="P19:Q19" si="4">G19+J19+M19</f>
        <v>487</v>
      </c>
      <c r="Q19" s="63">
        <f t="shared" si="4"/>
        <v>2580</v>
      </c>
      <c r="R19" s="72">
        <f>SUM(P19:Q20)</f>
        <v>3067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4243</v>
      </c>
      <c r="C21" s="63"/>
      <c r="D21" s="63"/>
      <c r="E21" s="63"/>
      <c r="F21" s="67">
        <f>B21</f>
        <v>4243</v>
      </c>
      <c r="G21" s="67">
        <v>564</v>
      </c>
      <c r="H21" s="63">
        <v>1053</v>
      </c>
      <c r="I21" s="63">
        <f>SUM(G21:H22)</f>
        <v>1617</v>
      </c>
      <c r="J21" s="63">
        <v>0</v>
      </c>
      <c r="K21" s="63">
        <v>0</v>
      </c>
      <c r="L21" s="63">
        <f>SUM(J21:K22)</f>
        <v>0</v>
      </c>
      <c r="M21" s="63">
        <v>24</v>
      </c>
      <c r="N21" s="63">
        <v>62</v>
      </c>
      <c r="O21" s="63">
        <f>SUM(M21:N22)</f>
        <v>86</v>
      </c>
      <c r="P21" s="63">
        <f t="shared" ref="P21:Q21" si="5">G21+J21+M21</f>
        <v>588</v>
      </c>
      <c r="Q21" s="63">
        <f t="shared" si="5"/>
        <v>1115</v>
      </c>
      <c r="R21" s="72">
        <f>SUM(P21:Q22)</f>
        <v>1703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189</v>
      </c>
      <c r="C23" s="63"/>
      <c r="D23" s="63"/>
      <c r="E23" s="63"/>
      <c r="F23" s="67">
        <f>B23</f>
        <v>189</v>
      </c>
      <c r="G23" s="67">
        <v>148</v>
      </c>
      <c r="H23" s="63">
        <v>441</v>
      </c>
      <c r="I23" s="63">
        <f>SUM(G23:H24)</f>
        <v>589</v>
      </c>
      <c r="J23" s="63">
        <v>0</v>
      </c>
      <c r="K23" s="63">
        <v>0</v>
      </c>
      <c r="L23" s="63">
        <f>SUM(J23:K24)</f>
        <v>0</v>
      </c>
      <c r="M23" s="63">
        <v>2</v>
      </c>
      <c r="N23" s="63">
        <v>42</v>
      </c>
      <c r="O23" s="63">
        <f>SUM(M23:N24)</f>
        <v>44</v>
      </c>
      <c r="P23" s="63">
        <f t="shared" ref="P23:Q23" si="6">G23+J23+M23</f>
        <v>150</v>
      </c>
      <c r="Q23" s="63">
        <f t="shared" si="6"/>
        <v>483</v>
      </c>
      <c r="R23" s="72">
        <f>SUM(P23:Q24)</f>
        <v>633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1686</v>
      </c>
      <c r="C25" s="63"/>
      <c r="D25" s="63"/>
      <c r="E25" s="63"/>
      <c r="F25" s="63">
        <f>B25</f>
        <v>1686</v>
      </c>
      <c r="G25" s="67">
        <v>195</v>
      </c>
      <c r="H25" s="63">
        <v>2371</v>
      </c>
      <c r="I25" s="67">
        <f>SUM(G25:H26)</f>
        <v>2566</v>
      </c>
      <c r="J25" s="63">
        <v>0</v>
      </c>
      <c r="K25" s="63">
        <v>0</v>
      </c>
      <c r="L25" s="67">
        <f>SUM(J25:K26)</f>
        <v>0</v>
      </c>
      <c r="M25" s="63">
        <v>9</v>
      </c>
      <c r="N25" s="63">
        <v>59</v>
      </c>
      <c r="O25" s="67">
        <f>SUM(M25:N26)</f>
        <v>68</v>
      </c>
      <c r="P25" s="63">
        <f>G25+J25+M25</f>
        <v>204</v>
      </c>
      <c r="Q25" s="63">
        <f>H25+K25+N25</f>
        <v>2430</v>
      </c>
      <c r="R25" s="65">
        <f>SUM(P25:Q26)</f>
        <v>2634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19633</v>
      </c>
      <c r="F29" s="61" t="s">
        <v>38</v>
      </c>
      <c r="G29" s="62"/>
      <c r="H29" s="29">
        <f>B9/E29</f>
        <v>1.0198135791779148</v>
      </c>
      <c r="I29" s="19"/>
      <c r="J29" s="31" t="s">
        <v>39</v>
      </c>
      <c r="K29" s="60" t="s">
        <v>40</v>
      </c>
      <c r="L29" s="60"/>
      <c r="M29" s="15">
        <v>16959</v>
      </c>
      <c r="N29" s="32" t="s">
        <v>38</v>
      </c>
      <c r="O29" s="33"/>
      <c r="P29" s="29">
        <f>H9/M29</f>
        <v>1.0037738074178901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17272</v>
      </c>
      <c r="F31" s="61" t="s">
        <v>38</v>
      </c>
      <c r="G31" s="62"/>
      <c r="H31" s="29">
        <f>B9/E31</f>
        <v>1.1592172301991663</v>
      </c>
      <c r="I31" s="19"/>
      <c r="J31" s="31" t="s">
        <v>42</v>
      </c>
      <c r="K31" s="60" t="s">
        <v>40</v>
      </c>
      <c r="L31" s="60"/>
      <c r="M31" s="16">
        <v>16061</v>
      </c>
      <c r="N31" s="32" t="s">
        <v>38</v>
      </c>
      <c r="O31" s="33"/>
      <c r="P31" s="29">
        <f>H9/M31</f>
        <v>1.0598966440445801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17648</v>
      </c>
      <c r="F33" s="61" t="s">
        <v>38</v>
      </c>
      <c r="G33" s="62"/>
      <c r="H33" s="29">
        <f>Q9/E33</f>
        <v>1.0022665457842248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16705</v>
      </c>
      <c r="F35" s="61" t="s">
        <v>38</v>
      </c>
      <c r="G35" s="62"/>
      <c r="H35" s="29">
        <f>Q9/E35</f>
        <v>1.0588446572882371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15BF0-B925-4969-9085-6FE8A1B4C68D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5" style="20" customWidth="1"/>
    <col min="6" max="10" width="7.625" style="20" customWidth="1"/>
    <col min="11" max="12" width="8.125" style="20" customWidth="1"/>
    <col min="13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5" style="20" customWidth="1"/>
    <col min="262" max="266" width="7.625" style="20" customWidth="1"/>
    <col min="267" max="268" width="8.125" style="20" customWidth="1"/>
    <col min="269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5" style="20" customWidth="1"/>
    <col min="518" max="522" width="7.625" style="20" customWidth="1"/>
    <col min="523" max="524" width="8.125" style="20" customWidth="1"/>
    <col min="525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5" style="20" customWidth="1"/>
    <col min="774" max="778" width="7.625" style="20" customWidth="1"/>
    <col min="779" max="780" width="8.125" style="20" customWidth="1"/>
    <col min="781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5" style="20" customWidth="1"/>
    <col min="1030" max="1034" width="7.625" style="20" customWidth="1"/>
    <col min="1035" max="1036" width="8.125" style="20" customWidth="1"/>
    <col min="1037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5" style="20" customWidth="1"/>
    <col min="1286" max="1290" width="7.625" style="20" customWidth="1"/>
    <col min="1291" max="1292" width="8.125" style="20" customWidth="1"/>
    <col min="1293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5" style="20" customWidth="1"/>
    <col min="1542" max="1546" width="7.625" style="20" customWidth="1"/>
    <col min="1547" max="1548" width="8.125" style="20" customWidth="1"/>
    <col min="1549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5" style="20" customWidth="1"/>
    <col min="1798" max="1802" width="7.625" style="20" customWidth="1"/>
    <col min="1803" max="1804" width="8.125" style="20" customWidth="1"/>
    <col min="1805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5" style="20" customWidth="1"/>
    <col min="2054" max="2058" width="7.625" style="20" customWidth="1"/>
    <col min="2059" max="2060" width="8.125" style="20" customWidth="1"/>
    <col min="2061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5" style="20" customWidth="1"/>
    <col min="2310" max="2314" width="7.625" style="20" customWidth="1"/>
    <col min="2315" max="2316" width="8.125" style="20" customWidth="1"/>
    <col min="2317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5" style="20" customWidth="1"/>
    <col min="2566" max="2570" width="7.625" style="20" customWidth="1"/>
    <col min="2571" max="2572" width="8.125" style="20" customWidth="1"/>
    <col min="2573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5" style="20" customWidth="1"/>
    <col min="2822" max="2826" width="7.625" style="20" customWidth="1"/>
    <col min="2827" max="2828" width="8.125" style="20" customWidth="1"/>
    <col min="2829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5" style="20" customWidth="1"/>
    <col min="3078" max="3082" width="7.625" style="20" customWidth="1"/>
    <col min="3083" max="3084" width="8.125" style="20" customWidth="1"/>
    <col min="3085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5" style="20" customWidth="1"/>
    <col min="3334" max="3338" width="7.625" style="20" customWidth="1"/>
    <col min="3339" max="3340" width="8.125" style="20" customWidth="1"/>
    <col min="3341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5" style="20" customWidth="1"/>
    <col min="3590" max="3594" width="7.625" style="20" customWidth="1"/>
    <col min="3595" max="3596" width="8.125" style="20" customWidth="1"/>
    <col min="3597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5" style="20" customWidth="1"/>
    <col min="3846" max="3850" width="7.625" style="20" customWidth="1"/>
    <col min="3851" max="3852" width="8.125" style="20" customWidth="1"/>
    <col min="3853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5" style="20" customWidth="1"/>
    <col min="4102" max="4106" width="7.625" style="20" customWidth="1"/>
    <col min="4107" max="4108" width="8.125" style="20" customWidth="1"/>
    <col min="4109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5" style="20" customWidth="1"/>
    <col min="4358" max="4362" width="7.625" style="20" customWidth="1"/>
    <col min="4363" max="4364" width="8.125" style="20" customWidth="1"/>
    <col min="4365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5" style="20" customWidth="1"/>
    <col min="4614" max="4618" width="7.625" style="20" customWidth="1"/>
    <col min="4619" max="4620" width="8.125" style="20" customWidth="1"/>
    <col min="4621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5" style="20" customWidth="1"/>
    <col min="4870" max="4874" width="7.625" style="20" customWidth="1"/>
    <col min="4875" max="4876" width="8.125" style="20" customWidth="1"/>
    <col min="4877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5" style="20" customWidth="1"/>
    <col min="5126" max="5130" width="7.625" style="20" customWidth="1"/>
    <col min="5131" max="5132" width="8.125" style="20" customWidth="1"/>
    <col min="5133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5" style="20" customWidth="1"/>
    <col min="5382" max="5386" width="7.625" style="20" customWidth="1"/>
    <col min="5387" max="5388" width="8.125" style="20" customWidth="1"/>
    <col min="5389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5" style="20" customWidth="1"/>
    <col min="5638" max="5642" width="7.625" style="20" customWidth="1"/>
    <col min="5643" max="5644" width="8.125" style="20" customWidth="1"/>
    <col min="5645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5" style="20" customWidth="1"/>
    <col min="5894" max="5898" width="7.625" style="20" customWidth="1"/>
    <col min="5899" max="5900" width="8.125" style="20" customWidth="1"/>
    <col min="5901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5" style="20" customWidth="1"/>
    <col min="6150" max="6154" width="7.625" style="20" customWidth="1"/>
    <col min="6155" max="6156" width="8.125" style="20" customWidth="1"/>
    <col min="6157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5" style="20" customWidth="1"/>
    <col min="6406" max="6410" width="7.625" style="20" customWidth="1"/>
    <col min="6411" max="6412" width="8.125" style="20" customWidth="1"/>
    <col min="6413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5" style="20" customWidth="1"/>
    <col min="6662" max="6666" width="7.625" style="20" customWidth="1"/>
    <col min="6667" max="6668" width="8.125" style="20" customWidth="1"/>
    <col min="6669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5" style="20" customWidth="1"/>
    <col min="6918" max="6922" width="7.625" style="20" customWidth="1"/>
    <col min="6923" max="6924" width="8.125" style="20" customWidth="1"/>
    <col min="6925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5" style="20" customWidth="1"/>
    <col min="7174" max="7178" width="7.625" style="20" customWidth="1"/>
    <col min="7179" max="7180" width="8.125" style="20" customWidth="1"/>
    <col min="7181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5" style="20" customWidth="1"/>
    <col min="7430" max="7434" width="7.625" style="20" customWidth="1"/>
    <col min="7435" max="7436" width="8.125" style="20" customWidth="1"/>
    <col min="7437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5" style="20" customWidth="1"/>
    <col min="7686" max="7690" width="7.625" style="20" customWidth="1"/>
    <col min="7691" max="7692" width="8.125" style="20" customWidth="1"/>
    <col min="7693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5" style="20" customWidth="1"/>
    <col min="7942" max="7946" width="7.625" style="20" customWidth="1"/>
    <col min="7947" max="7948" width="8.125" style="20" customWidth="1"/>
    <col min="7949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5" style="20" customWidth="1"/>
    <col min="8198" max="8202" width="7.625" style="20" customWidth="1"/>
    <col min="8203" max="8204" width="8.125" style="20" customWidth="1"/>
    <col min="8205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5" style="20" customWidth="1"/>
    <col min="8454" max="8458" width="7.625" style="20" customWidth="1"/>
    <col min="8459" max="8460" width="8.125" style="20" customWidth="1"/>
    <col min="8461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5" style="20" customWidth="1"/>
    <col min="8710" max="8714" width="7.625" style="20" customWidth="1"/>
    <col min="8715" max="8716" width="8.125" style="20" customWidth="1"/>
    <col min="8717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5" style="20" customWidth="1"/>
    <col min="8966" max="8970" width="7.625" style="20" customWidth="1"/>
    <col min="8971" max="8972" width="8.125" style="20" customWidth="1"/>
    <col min="8973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5" style="20" customWidth="1"/>
    <col min="9222" max="9226" width="7.625" style="20" customWidth="1"/>
    <col min="9227" max="9228" width="8.125" style="20" customWidth="1"/>
    <col min="9229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5" style="20" customWidth="1"/>
    <col min="9478" max="9482" width="7.625" style="20" customWidth="1"/>
    <col min="9483" max="9484" width="8.125" style="20" customWidth="1"/>
    <col min="9485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5" style="20" customWidth="1"/>
    <col min="9734" max="9738" width="7.625" style="20" customWidth="1"/>
    <col min="9739" max="9740" width="8.125" style="20" customWidth="1"/>
    <col min="9741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5" style="20" customWidth="1"/>
    <col min="9990" max="9994" width="7.625" style="20" customWidth="1"/>
    <col min="9995" max="9996" width="8.125" style="20" customWidth="1"/>
    <col min="9997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5" style="20" customWidth="1"/>
    <col min="10246" max="10250" width="7.625" style="20" customWidth="1"/>
    <col min="10251" max="10252" width="8.125" style="20" customWidth="1"/>
    <col min="10253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5" style="20" customWidth="1"/>
    <col min="10502" max="10506" width="7.625" style="20" customWidth="1"/>
    <col min="10507" max="10508" width="8.125" style="20" customWidth="1"/>
    <col min="10509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5" style="20" customWidth="1"/>
    <col min="10758" max="10762" width="7.625" style="20" customWidth="1"/>
    <col min="10763" max="10764" width="8.125" style="20" customWidth="1"/>
    <col min="10765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5" style="20" customWidth="1"/>
    <col min="11014" max="11018" width="7.625" style="20" customWidth="1"/>
    <col min="11019" max="11020" width="8.125" style="20" customWidth="1"/>
    <col min="11021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5" style="20" customWidth="1"/>
    <col min="11270" max="11274" width="7.625" style="20" customWidth="1"/>
    <col min="11275" max="11276" width="8.125" style="20" customWidth="1"/>
    <col min="11277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5" style="20" customWidth="1"/>
    <col min="11526" max="11530" width="7.625" style="20" customWidth="1"/>
    <col min="11531" max="11532" width="8.125" style="20" customWidth="1"/>
    <col min="11533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5" style="20" customWidth="1"/>
    <col min="11782" max="11786" width="7.625" style="20" customWidth="1"/>
    <col min="11787" max="11788" width="8.125" style="20" customWidth="1"/>
    <col min="11789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5" style="20" customWidth="1"/>
    <col min="12038" max="12042" width="7.625" style="20" customWidth="1"/>
    <col min="12043" max="12044" width="8.125" style="20" customWidth="1"/>
    <col min="12045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5" style="20" customWidth="1"/>
    <col min="12294" max="12298" width="7.625" style="20" customWidth="1"/>
    <col min="12299" max="12300" width="8.125" style="20" customWidth="1"/>
    <col min="12301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5" style="20" customWidth="1"/>
    <col min="12550" max="12554" width="7.625" style="20" customWidth="1"/>
    <col min="12555" max="12556" width="8.125" style="20" customWidth="1"/>
    <col min="12557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5" style="20" customWidth="1"/>
    <col min="12806" max="12810" width="7.625" style="20" customWidth="1"/>
    <col min="12811" max="12812" width="8.125" style="20" customWidth="1"/>
    <col min="12813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5" style="20" customWidth="1"/>
    <col min="13062" max="13066" width="7.625" style="20" customWidth="1"/>
    <col min="13067" max="13068" width="8.125" style="20" customWidth="1"/>
    <col min="13069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5" style="20" customWidth="1"/>
    <col min="13318" max="13322" width="7.625" style="20" customWidth="1"/>
    <col min="13323" max="13324" width="8.125" style="20" customWidth="1"/>
    <col min="13325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5" style="20" customWidth="1"/>
    <col min="13574" max="13578" width="7.625" style="20" customWidth="1"/>
    <col min="13579" max="13580" width="8.125" style="20" customWidth="1"/>
    <col min="13581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5" style="20" customWidth="1"/>
    <col min="13830" max="13834" width="7.625" style="20" customWidth="1"/>
    <col min="13835" max="13836" width="8.125" style="20" customWidth="1"/>
    <col min="13837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5" style="20" customWidth="1"/>
    <col min="14086" max="14090" width="7.625" style="20" customWidth="1"/>
    <col min="14091" max="14092" width="8.125" style="20" customWidth="1"/>
    <col min="14093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5" style="20" customWidth="1"/>
    <col min="14342" max="14346" width="7.625" style="20" customWidth="1"/>
    <col min="14347" max="14348" width="8.125" style="20" customWidth="1"/>
    <col min="14349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5" style="20" customWidth="1"/>
    <col min="14598" max="14602" width="7.625" style="20" customWidth="1"/>
    <col min="14603" max="14604" width="8.125" style="20" customWidth="1"/>
    <col min="14605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5" style="20" customWidth="1"/>
    <col min="14854" max="14858" width="7.625" style="20" customWidth="1"/>
    <col min="14859" max="14860" width="8.125" style="20" customWidth="1"/>
    <col min="14861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5" style="20" customWidth="1"/>
    <col min="15110" max="15114" width="7.625" style="20" customWidth="1"/>
    <col min="15115" max="15116" width="8.125" style="20" customWidth="1"/>
    <col min="15117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5" style="20" customWidth="1"/>
    <col min="15366" max="15370" width="7.625" style="20" customWidth="1"/>
    <col min="15371" max="15372" width="8.125" style="20" customWidth="1"/>
    <col min="15373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5" style="20" customWidth="1"/>
    <col min="15622" max="15626" width="7.625" style="20" customWidth="1"/>
    <col min="15627" max="15628" width="8.125" style="20" customWidth="1"/>
    <col min="15629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5" style="20" customWidth="1"/>
    <col min="15878" max="15882" width="7.625" style="20" customWidth="1"/>
    <col min="15883" max="15884" width="8.125" style="20" customWidth="1"/>
    <col min="15885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5" style="20" customWidth="1"/>
    <col min="16134" max="16138" width="7.625" style="20" customWidth="1"/>
    <col min="16139" max="16140" width="8.125" style="20" customWidth="1"/>
    <col min="16141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32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16545</v>
      </c>
      <c r="C9" s="67">
        <v>3134</v>
      </c>
      <c r="D9" s="28">
        <v>0</v>
      </c>
      <c r="E9" s="67">
        <f>SUM(C9:D10)</f>
        <v>3363</v>
      </c>
      <c r="F9" s="67">
        <f>B9+E9</f>
        <v>19908</v>
      </c>
      <c r="G9" s="67">
        <f t="shared" ref="G9:R9" si="0">SUM(G11:G26)</f>
        <v>2688</v>
      </c>
      <c r="H9" s="67">
        <f t="shared" si="0"/>
        <v>15212</v>
      </c>
      <c r="I9" s="67">
        <f t="shared" si="0"/>
        <v>17900</v>
      </c>
      <c r="J9" s="67">
        <f t="shared" si="0"/>
        <v>0</v>
      </c>
      <c r="K9" s="67">
        <f t="shared" si="0"/>
        <v>0</v>
      </c>
      <c r="L9" s="67">
        <f t="shared" si="0"/>
        <v>0</v>
      </c>
      <c r="M9" s="67">
        <f t="shared" si="0"/>
        <v>82</v>
      </c>
      <c r="N9" s="67">
        <f t="shared" si="0"/>
        <v>585</v>
      </c>
      <c r="O9" s="67">
        <f t="shared" si="0"/>
        <v>667</v>
      </c>
      <c r="P9" s="67">
        <f t="shared" si="0"/>
        <v>2770</v>
      </c>
      <c r="Q9" s="67">
        <f t="shared" si="0"/>
        <v>15797</v>
      </c>
      <c r="R9" s="65">
        <f t="shared" si="0"/>
        <v>18567</v>
      </c>
    </row>
    <row r="10" spans="1:18" x14ac:dyDescent="0.15">
      <c r="A10" s="69"/>
      <c r="B10" s="71"/>
      <c r="C10" s="71"/>
      <c r="D10" s="28">
        <v>229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298</v>
      </c>
      <c r="C11" s="63"/>
      <c r="D11" s="63"/>
      <c r="E11" s="63"/>
      <c r="F11" s="67">
        <f>B11</f>
        <v>298</v>
      </c>
      <c r="G11" s="67">
        <v>16</v>
      </c>
      <c r="H11" s="63">
        <v>227</v>
      </c>
      <c r="I11" s="63">
        <f>SUM(G11:H12)</f>
        <v>243</v>
      </c>
      <c r="J11" s="63">
        <v>0</v>
      </c>
      <c r="K11" s="63">
        <v>0</v>
      </c>
      <c r="L11" s="63">
        <f>SUM(J11:K12)</f>
        <v>0</v>
      </c>
      <c r="M11" s="63">
        <v>2</v>
      </c>
      <c r="N11" s="63">
        <v>44</v>
      </c>
      <c r="O11" s="63">
        <f>SUM(M11:N12)</f>
        <v>46</v>
      </c>
      <c r="P11" s="63">
        <f>G11+J11+M11</f>
        <v>18</v>
      </c>
      <c r="Q11" s="63">
        <f>H11+K11+N11</f>
        <v>271</v>
      </c>
      <c r="R11" s="72">
        <f>SUM(P11:Q12)</f>
        <v>289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329</v>
      </c>
      <c r="C13" s="63"/>
      <c r="D13" s="63"/>
      <c r="E13" s="63"/>
      <c r="F13" s="67">
        <f>B13</f>
        <v>329</v>
      </c>
      <c r="G13" s="67">
        <v>71</v>
      </c>
      <c r="H13" s="63">
        <v>1627</v>
      </c>
      <c r="I13" s="63">
        <f>SUM(G13:H14)</f>
        <v>1698</v>
      </c>
      <c r="J13" s="63">
        <v>0</v>
      </c>
      <c r="K13" s="63">
        <v>0</v>
      </c>
      <c r="L13" s="63">
        <f>SUM(J13:K14)</f>
        <v>0</v>
      </c>
      <c r="M13" s="63">
        <v>2</v>
      </c>
      <c r="N13" s="63">
        <v>60</v>
      </c>
      <c r="O13" s="63">
        <f>SUM(M13:N14)</f>
        <v>62</v>
      </c>
      <c r="P13" s="63">
        <f t="shared" ref="P13:Q13" si="1">G13+J13+M13</f>
        <v>73</v>
      </c>
      <c r="Q13" s="63">
        <f t="shared" si="1"/>
        <v>1687</v>
      </c>
      <c r="R13" s="72">
        <f>SUM(P13:Q14)</f>
        <v>1760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4758</v>
      </c>
      <c r="C15" s="63"/>
      <c r="D15" s="63"/>
      <c r="E15" s="63"/>
      <c r="F15" s="67">
        <f>B15</f>
        <v>4758</v>
      </c>
      <c r="G15" s="67">
        <v>509</v>
      </c>
      <c r="H15" s="63">
        <v>3789</v>
      </c>
      <c r="I15" s="63">
        <f>SUM(G15:H16)</f>
        <v>4298</v>
      </c>
      <c r="J15" s="63">
        <v>0</v>
      </c>
      <c r="K15" s="63">
        <v>0</v>
      </c>
      <c r="L15" s="63">
        <f>SUM(J15:K16)</f>
        <v>0</v>
      </c>
      <c r="M15" s="63">
        <v>25</v>
      </c>
      <c r="N15" s="63">
        <v>166</v>
      </c>
      <c r="O15" s="63">
        <f>SUM(M15:N16)</f>
        <v>191</v>
      </c>
      <c r="P15" s="63">
        <f t="shared" ref="P15:Q15" si="2">G15+J15+M15</f>
        <v>534</v>
      </c>
      <c r="Q15" s="63">
        <f t="shared" si="2"/>
        <v>3955</v>
      </c>
      <c r="R15" s="72">
        <f>SUM(P15:Q16)</f>
        <v>4489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3920</v>
      </c>
      <c r="C17" s="63"/>
      <c r="D17" s="63"/>
      <c r="E17" s="63"/>
      <c r="F17" s="67">
        <f>B17</f>
        <v>3920</v>
      </c>
      <c r="G17" s="67">
        <v>809</v>
      </c>
      <c r="H17" s="63">
        <v>3916</v>
      </c>
      <c r="I17" s="63">
        <f>SUM(G17:H18)</f>
        <v>4725</v>
      </c>
      <c r="J17" s="63">
        <v>0</v>
      </c>
      <c r="K17" s="63">
        <v>0</v>
      </c>
      <c r="L17" s="63">
        <f>SUM(J17:K18)</f>
        <v>0</v>
      </c>
      <c r="M17" s="63">
        <v>12</v>
      </c>
      <c r="N17" s="63">
        <v>91</v>
      </c>
      <c r="O17" s="63">
        <f>SUM(M17:N18)</f>
        <v>103</v>
      </c>
      <c r="P17" s="63">
        <f t="shared" ref="P17:Q17" si="3">G17+J17+M17</f>
        <v>821</v>
      </c>
      <c r="Q17" s="63">
        <f t="shared" si="3"/>
        <v>4007</v>
      </c>
      <c r="R17" s="72">
        <f>SUM(P17:Q18)</f>
        <v>4828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3541</v>
      </c>
      <c r="C19" s="63"/>
      <c r="D19" s="63"/>
      <c r="E19" s="63"/>
      <c r="F19" s="67">
        <f>B19</f>
        <v>3541</v>
      </c>
      <c r="G19" s="67">
        <v>436</v>
      </c>
      <c r="H19" s="63">
        <v>2478</v>
      </c>
      <c r="I19" s="63">
        <f>SUM(G19:H20)</f>
        <v>2914</v>
      </c>
      <c r="J19" s="63">
        <v>0</v>
      </c>
      <c r="K19" s="63">
        <v>0</v>
      </c>
      <c r="L19" s="63">
        <f>SUM(J19:K20)</f>
        <v>0</v>
      </c>
      <c r="M19" s="63">
        <v>7</v>
      </c>
      <c r="N19" s="63">
        <v>88</v>
      </c>
      <c r="O19" s="63">
        <f>SUM(M19:N20)</f>
        <v>95</v>
      </c>
      <c r="P19" s="63">
        <f t="shared" ref="P19:Q19" si="4">G19+J19+M19</f>
        <v>443</v>
      </c>
      <c r="Q19" s="63">
        <f t="shared" si="4"/>
        <v>2566</v>
      </c>
      <c r="R19" s="72">
        <f>SUM(P19:Q20)</f>
        <v>3009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2163</v>
      </c>
      <c r="C21" s="63"/>
      <c r="D21" s="63"/>
      <c r="E21" s="63"/>
      <c r="F21" s="67">
        <f>B21</f>
        <v>2163</v>
      </c>
      <c r="G21" s="67">
        <v>452</v>
      </c>
      <c r="H21" s="63">
        <v>953</v>
      </c>
      <c r="I21" s="63">
        <f>SUM(G21:H22)</f>
        <v>1405</v>
      </c>
      <c r="J21" s="63">
        <v>0</v>
      </c>
      <c r="K21" s="63">
        <v>0</v>
      </c>
      <c r="L21" s="63">
        <f>SUM(J21:K22)</f>
        <v>0</v>
      </c>
      <c r="M21" s="63">
        <v>23</v>
      </c>
      <c r="N21" s="63">
        <v>50</v>
      </c>
      <c r="O21" s="63">
        <f>SUM(M21:N22)</f>
        <v>73</v>
      </c>
      <c r="P21" s="63">
        <f t="shared" ref="P21:Q21" si="5">G21+J21+M21</f>
        <v>475</v>
      </c>
      <c r="Q21" s="63">
        <f t="shared" si="5"/>
        <v>1003</v>
      </c>
      <c r="R21" s="72">
        <f>SUM(P21:Q22)</f>
        <v>1478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200</v>
      </c>
      <c r="C23" s="63"/>
      <c r="D23" s="63"/>
      <c r="E23" s="63"/>
      <c r="F23" s="67">
        <f>B23</f>
        <v>200</v>
      </c>
      <c r="G23" s="67">
        <v>110</v>
      </c>
      <c r="H23" s="63">
        <v>403</v>
      </c>
      <c r="I23" s="63">
        <f>SUM(G23:H24)</f>
        <v>513</v>
      </c>
      <c r="J23" s="63">
        <v>0</v>
      </c>
      <c r="K23" s="63">
        <v>0</v>
      </c>
      <c r="L23" s="63">
        <f>SUM(J23:K24)</f>
        <v>0</v>
      </c>
      <c r="M23" s="63">
        <v>3</v>
      </c>
      <c r="N23" s="63">
        <v>30</v>
      </c>
      <c r="O23" s="63">
        <f>SUM(M23:N24)</f>
        <v>33</v>
      </c>
      <c r="P23" s="63">
        <f t="shared" ref="P23:Q23" si="6">G23+J23+M23</f>
        <v>113</v>
      </c>
      <c r="Q23" s="63">
        <f t="shared" si="6"/>
        <v>433</v>
      </c>
      <c r="R23" s="72">
        <f>SUM(P23:Q24)</f>
        <v>546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1336</v>
      </c>
      <c r="C25" s="63"/>
      <c r="D25" s="63"/>
      <c r="E25" s="63"/>
      <c r="F25" s="63">
        <f>B25</f>
        <v>1336</v>
      </c>
      <c r="G25" s="67">
        <v>285</v>
      </c>
      <c r="H25" s="63">
        <v>1819</v>
      </c>
      <c r="I25" s="67">
        <f>SUM(G25:H26)</f>
        <v>2104</v>
      </c>
      <c r="J25" s="63">
        <v>0</v>
      </c>
      <c r="K25" s="63">
        <v>0</v>
      </c>
      <c r="L25" s="67">
        <f>SUM(J25:K26)</f>
        <v>0</v>
      </c>
      <c r="M25" s="63">
        <v>8</v>
      </c>
      <c r="N25" s="63">
        <v>56</v>
      </c>
      <c r="O25" s="67">
        <f>SUM(M25:N26)</f>
        <v>64</v>
      </c>
      <c r="P25" s="63">
        <f>G25+J25+M25</f>
        <v>293</v>
      </c>
      <c r="Q25" s="63">
        <f>H25+K25+N25</f>
        <v>1875</v>
      </c>
      <c r="R25" s="65">
        <f>SUM(P25:Q26)</f>
        <v>2168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17272</v>
      </c>
      <c r="F29" s="61" t="s">
        <v>38</v>
      </c>
      <c r="G29" s="62"/>
      <c r="H29" s="29">
        <f>B9/E29</f>
        <v>0.95790875405280218</v>
      </c>
      <c r="I29" s="19"/>
      <c r="J29" s="31" t="s">
        <v>39</v>
      </c>
      <c r="K29" s="60" t="s">
        <v>40</v>
      </c>
      <c r="L29" s="60"/>
      <c r="M29" s="15">
        <v>16061</v>
      </c>
      <c r="N29" s="32" t="s">
        <v>38</v>
      </c>
      <c r="O29" s="33"/>
      <c r="P29" s="29">
        <f>H9/M29</f>
        <v>0.94713903243882702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16757</v>
      </c>
      <c r="F31" s="61" t="s">
        <v>38</v>
      </c>
      <c r="G31" s="62"/>
      <c r="H31" s="29">
        <f>B9/E31</f>
        <v>0.98734857074655369</v>
      </c>
      <c r="I31" s="19"/>
      <c r="J31" s="31" t="s">
        <v>42</v>
      </c>
      <c r="K31" s="60" t="s">
        <v>40</v>
      </c>
      <c r="L31" s="60"/>
      <c r="M31" s="16">
        <v>14584</v>
      </c>
      <c r="N31" s="32" t="s">
        <v>38</v>
      </c>
      <c r="O31" s="33"/>
      <c r="P31" s="29">
        <f>H9/M31</f>
        <v>1.0430608886450905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16705</v>
      </c>
      <c r="F33" s="61" t="s">
        <v>38</v>
      </c>
      <c r="G33" s="62"/>
      <c r="H33" s="29">
        <f>Q9/E33</f>
        <v>0.94564501646213706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15194</v>
      </c>
      <c r="F35" s="61" t="s">
        <v>38</v>
      </c>
      <c r="G35" s="62"/>
      <c r="H35" s="29">
        <f>Q9/E35</f>
        <v>1.03968671844149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0F6F2-E04C-4E9D-92BB-E74C0B69C817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5" style="20" customWidth="1"/>
    <col min="6" max="10" width="7.625" style="20" customWidth="1"/>
    <col min="11" max="12" width="8.125" style="20" customWidth="1"/>
    <col min="13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5" style="20" customWidth="1"/>
    <col min="262" max="266" width="7.625" style="20" customWidth="1"/>
    <col min="267" max="268" width="8.125" style="20" customWidth="1"/>
    <col min="269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5" style="20" customWidth="1"/>
    <col min="518" max="522" width="7.625" style="20" customWidth="1"/>
    <col min="523" max="524" width="8.125" style="20" customWidth="1"/>
    <col min="525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5" style="20" customWidth="1"/>
    <col min="774" max="778" width="7.625" style="20" customWidth="1"/>
    <col min="779" max="780" width="8.125" style="20" customWidth="1"/>
    <col min="781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5" style="20" customWidth="1"/>
    <col min="1030" max="1034" width="7.625" style="20" customWidth="1"/>
    <col min="1035" max="1036" width="8.125" style="20" customWidth="1"/>
    <col min="1037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5" style="20" customWidth="1"/>
    <col min="1286" max="1290" width="7.625" style="20" customWidth="1"/>
    <col min="1291" max="1292" width="8.125" style="20" customWidth="1"/>
    <col min="1293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5" style="20" customWidth="1"/>
    <col min="1542" max="1546" width="7.625" style="20" customWidth="1"/>
    <col min="1547" max="1548" width="8.125" style="20" customWidth="1"/>
    <col min="1549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5" style="20" customWidth="1"/>
    <col min="1798" max="1802" width="7.625" style="20" customWidth="1"/>
    <col min="1803" max="1804" width="8.125" style="20" customWidth="1"/>
    <col min="1805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5" style="20" customWidth="1"/>
    <col min="2054" max="2058" width="7.625" style="20" customWidth="1"/>
    <col min="2059" max="2060" width="8.125" style="20" customWidth="1"/>
    <col min="2061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5" style="20" customWidth="1"/>
    <col min="2310" max="2314" width="7.625" style="20" customWidth="1"/>
    <col min="2315" max="2316" width="8.125" style="20" customWidth="1"/>
    <col min="2317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5" style="20" customWidth="1"/>
    <col min="2566" max="2570" width="7.625" style="20" customWidth="1"/>
    <col min="2571" max="2572" width="8.125" style="20" customWidth="1"/>
    <col min="2573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5" style="20" customWidth="1"/>
    <col min="2822" max="2826" width="7.625" style="20" customWidth="1"/>
    <col min="2827" max="2828" width="8.125" style="20" customWidth="1"/>
    <col min="2829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5" style="20" customWidth="1"/>
    <col min="3078" max="3082" width="7.625" style="20" customWidth="1"/>
    <col min="3083" max="3084" width="8.125" style="20" customWidth="1"/>
    <col min="3085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5" style="20" customWidth="1"/>
    <col min="3334" max="3338" width="7.625" style="20" customWidth="1"/>
    <col min="3339" max="3340" width="8.125" style="20" customWidth="1"/>
    <col min="3341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5" style="20" customWidth="1"/>
    <col min="3590" max="3594" width="7.625" style="20" customWidth="1"/>
    <col min="3595" max="3596" width="8.125" style="20" customWidth="1"/>
    <col min="3597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5" style="20" customWidth="1"/>
    <col min="3846" max="3850" width="7.625" style="20" customWidth="1"/>
    <col min="3851" max="3852" width="8.125" style="20" customWidth="1"/>
    <col min="3853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5" style="20" customWidth="1"/>
    <col min="4102" max="4106" width="7.625" style="20" customWidth="1"/>
    <col min="4107" max="4108" width="8.125" style="20" customWidth="1"/>
    <col min="4109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5" style="20" customWidth="1"/>
    <col min="4358" max="4362" width="7.625" style="20" customWidth="1"/>
    <col min="4363" max="4364" width="8.125" style="20" customWidth="1"/>
    <col min="4365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5" style="20" customWidth="1"/>
    <col min="4614" max="4618" width="7.625" style="20" customWidth="1"/>
    <col min="4619" max="4620" width="8.125" style="20" customWidth="1"/>
    <col min="4621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5" style="20" customWidth="1"/>
    <col min="4870" max="4874" width="7.625" style="20" customWidth="1"/>
    <col min="4875" max="4876" width="8.125" style="20" customWidth="1"/>
    <col min="4877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5" style="20" customWidth="1"/>
    <col min="5126" max="5130" width="7.625" style="20" customWidth="1"/>
    <col min="5131" max="5132" width="8.125" style="20" customWidth="1"/>
    <col min="5133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5" style="20" customWidth="1"/>
    <col min="5382" max="5386" width="7.625" style="20" customWidth="1"/>
    <col min="5387" max="5388" width="8.125" style="20" customWidth="1"/>
    <col min="5389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5" style="20" customWidth="1"/>
    <col min="5638" max="5642" width="7.625" style="20" customWidth="1"/>
    <col min="5643" max="5644" width="8.125" style="20" customWidth="1"/>
    <col min="5645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5" style="20" customWidth="1"/>
    <col min="5894" max="5898" width="7.625" style="20" customWidth="1"/>
    <col min="5899" max="5900" width="8.125" style="20" customWidth="1"/>
    <col min="5901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5" style="20" customWidth="1"/>
    <col min="6150" max="6154" width="7.625" style="20" customWidth="1"/>
    <col min="6155" max="6156" width="8.125" style="20" customWidth="1"/>
    <col min="6157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5" style="20" customWidth="1"/>
    <col min="6406" max="6410" width="7.625" style="20" customWidth="1"/>
    <col min="6411" max="6412" width="8.125" style="20" customWidth="1"/>
    <col min="6413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5" style="20" customWidth="1"/>
    <col min="6662" max="6666" width="7.625" style="20" customWidth="1"/>
    <col min="6667" max="6668" width="8.125" style="20" customWidth="1"/>
    <col min="6669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5" style="20" customWidth="1"/>
    <col min="6918" max="6922" width="7.625" style="20" customWidth="1"/>
    <col min="6923" max="6924" width="8.125" style="20" customWidth="1"/>
    <col min="6925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5" style="20" customWidth="1"/>
    <col min="7174" max="7178" width="7.625" style="20" customWidth="1"/>
    <col min="7179" max="7180" width="8.125" style="20" customWidth="1"/>
    <col min="7181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5" style="20" customWidth="1"/>
    <col min="7430" max="7434" width="7.625" style="20" customWidth="1"/>
    <col min="7435" max="7436" width="8.125" style="20" customWidth="1"/>
    <col min="7437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5" style="20" customWidth="1"/>
    <col min="7686" max="7690" width="7.625" style="20" customWidth="1"/>
    <col min="7691" max="7692" width="8.125" style="20" customWidth="1"/>
    <col min="7693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5" style="20" customWidth="1"/>
    <col min="7942" max="7946" width="7.625" style="20" customWidth="1"/>
    <col min="7947" max="7948" width="8.125" style="20" customWidth="1"/>
    <col min="7949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5" style="20" customWidth="1"/>
    <col min="8198" max="8202" width="7.625" style="20" customWidth="1"/>
    <col min="8203" max="8204" width="8.125" style="20" customWidth="1"/>
    <col min="8205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5" style="20" customWidth="1"/>
    <col min="8454" max="8458" width="7.625" style="20" customWidth="1"/>
    <col min="8459" max="8460" width="8.125" style="20" customWidth="1"/>
    <col min="8461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5" style="20" customWidth="1"/>
    <col min="8710" max="8714" width="7.625" style="20" customWidth="1"/>
    <col min="8715" max="8716" width="8.125" style="20" customWidth="1"/>
    <col min="8717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5" style="20" customWidth="1"/>
    <col min="8966" max="8970" width="7.625" style="20" customWidth="1"/>
    <col min="8971" max="8972" width="8.125" style="20" customWidth="1"/>
    <col min="8973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5" style="20" customWidth="1"/>
    <col min="9222" max="9226" width="7.625" style="20" customWidth="1"/>
    <col min="9227" max="9228" width="8.125" style="20" customWidth="1"/>
    <col min="9229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5" style="20" customWidth="1"/>
    <col min="9478" max="9482" width="7.625" style="20" customWidth="1"/>
    <col min="9483" max="9484" width="8.125" style="20" customWidth="1"/>
    <col min="9485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5" style="20" customWidth="1"/>
    <col min="9734" max="9738" width="7.625" style="20" customWidth="1"/>
    <col min="9739" max="9740" width="8.125" style="20" customWidth="1"/>
    <col min="9741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5" style="20" customWidth="1"/>
    <col min="9990" max="9994" width="7.625" style="20" customWidth="1"/>
    <col min="9995" max="9996" width="8.125" style="20" customWidth="1"/>
    <col min="9997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5" style="20" customWidth="1"/>
    <col min="10246" max="10250" width="7.625" style="20" customWidth="1"/>
    <col min="10251" max="10252" width="8.125" style="20" customWidth="1"/>
    <col min="10253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5" style="20" customWidth="1"/>
    <col min="10502" max="10506" width="7.625" style="20" customWidth="1"/>
    <col min="10507" max="10508" width="8.125" style="20" customWidth="1"/>
    <col min="10509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5" style="20" customWidth="1"/>
    <col min="10758" max="10762" width="7.625" style="20" customWidth="1"/>
    <col min="10763" max="10764" width="8.125" style="20" customWidth="1"/>
    <col min="10765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5" style="20" customWidth="1"/>
    <col min="11014" max="11018" width="7.625" style="20" customWidth="1"/>
    <col min="11019" max="11020" width="8.125" style="20" customWidth="1"/>
    <col min="11021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5" style="20" customWidth="1"/>
    <col min="11270" max="11274" width="7.625" style="20" customWidth="1"/>
    <col min="11275" max="11276" width="8.125" style="20" customWidth="1"/>
    <col min="11277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5" style="20" customWidth="1"/>
    <col min="11526" max="11530" width="7.625" style="20" customWidth="1"/>
    <col min="11531" max="11532" width="8.125" style="20" customWidth="1"/>
    <col min="11533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5" style="20" customWidth="1"/>
    <col min="11782" max="11786" width="7.625" style="20" customWidth="1"/>
    <col min="11787" max="11788" width="8.125" style="20" customWidth="1"/>
    <col min="11789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5" style="20" customWidth="1"/>
    <col min="12038" max="12042" width="7.625" style="20" customWidth="1"/>
    <col min="12043" max="12044" width="8.125" style="20" customWidth="1"/>
    <col min="12045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5" style="20" customWidth="1"/>
    <col min="12294" max="12298" width="7.625" style="20" customWidth="1"/>
    <col min="12299" max="12300" width="8.125" style="20" customWidth="1"/>
    <col min="12301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5" style="20" customWidth="1"/>
    <col min="12550" max="12554" width="7.625" style="20" customWidth="1"/>
    <col min="12555" max="12556" width="8.125" style="20" customWidth="1"/>
    <col min="12557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5" style="20" customWidth="1"/>
    <col min="12806" max="12810" width="7.625" style="20" customWidth="1"/>
    <col min="12811" max="12812" width="8.125" style="20" customWidth="1"/>
    <col min="12813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5" style="20" customWidth="1"/>
    <col min="13062" max="13066" width="7.625" style="20" customWidth="1"/>
    <col min="13067" max="13068" width="8.125" style="20" customWidth="1"/>
    <col min="13069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5" style="20" customWidth="1"/>
    <col min="13318" max="13322" width="7.625" style="20" customWidth="1"/>
    <col min="13323" max="13324" width="8.125" style="20" customWidth="1"/>
    <col min="13325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5" style="20" customWidth="1"/>
    <col min="13574" max="13578" width="7.625" style="20" customWidth="1"/>
    <col min="13579" max="13580" width="8.125" style="20" customWidth="1"/>
    <col min="13581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5" style="20" customWidth="1"/>
    <col min="13830" max="13834" width="7.625" style="20" customWidth="1"/>
    <col min="13835" max="13836" width="8.125" style="20" customWidth="1"/>
    <col min="13837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5" style="20" customWidth="1"/>
    <col min="14086" max="14090" width="7.625" style="20" customWidth="1"/>
    <col min="14091" max="14092" width="8.125" style="20" customWidth="1"/>
    <col min="14093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5" style="20" customWidth="1"/>
    <col min="14342" max="14346" width="7.625" style="20" customWidth="1"/>
    <col min="14347" max="14348" width="8.125" style="20" customWidth="1"/>
    <col min="14349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5" style="20" customWidth="1"/>
    <col min="14598" max="14602" width="7.625" style="20" customWidth="1"/>
    <col min="14603" max="14604" width="8.125" style="20" customWidth="1"/>
    <col min="14605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5" style="20" customWidth="1"/>
    <col min="14854" max="14858" width="7.625" style="20" customWidth="1"/>
    <col min="14859" max="14860" width="8.125" style="20" customWidth="1"/>
    <col min="14861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5" style="20" customWidth="1"/>
    <col min="15110" max="15114" width="7.625" style="20" customWidth="1"/>
    <col min="15115" max="15116" width="8.125" style="20" customWidth="1"/>
    <col min="15117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5" style="20" customWidth="1"/>
    <col min="15366" max="15370" width="7.625" style="20" customWidth="1"/>
    <col min="15371" max="15372" width="8.125" style="20" customWidth="1"/>
    <col min="15373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5" style="20" customWidth="1"/>
    <col min="15622" max="15626" width="7.625" style="20" customWidth="1"/>
    <col min="15627" max="15628" width="8.125" style="20" customWidth="1"/>
    <col min="15629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5" style="20" customWidth="1"/>
    <col min="15878" max="15882" width="7.625" style="20" customWidth="1"/>
    <col min="15883" max="15884" width="8.125" style="20" customWidth="1"/>
    <col min="15885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5" style="20" customWidth="1"/>
    <col min="16134" max="16138" width="7.625" style="20" customWidth="1"/>
    <col min="16139" max="16140" width="8.125" style="20" customWidth="1"/>
    <col min="16141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45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16903</v>
      </c>
      <c r="C9" s="67">
        <v>3201</v>
      </c>
      <c r="D9" s="28">
        <v>0</v>
      </c>
      <c r="E9" s="67">
        <f>SUM(C9:D10)</f>
        <v>3461</v>
      </c>
      <c r="F9" s="67">
        <f>B9+E9</f>
        <v>20364</v>
      </c>
      <c r="G9" s="67">
        <f t="shared" ref="G9:R9" si="0">SUM(G11:G26)</f>
        <v>2923</v>
      </c>
      <c r="H9" s="67">
        <f t="shared" si="0"/>
        <v>15603</v>
      </c>
      <c r="I9" s="67">
        <f t="shared" si="0"/>
        <v>18526</v>
      </c>
      <c r="J9" s="67">
        <f t="shared" si="0"/>
        <v>0</v>
      </c>
      <c r="K9" s="67">
        <f t="shared" si="0"/>
        <v>0</v>
      </c>
      <c r="L9" s="67">
        <f t="shared" si="0"/>
        <v>0</v>
      </c>
      <c r="M9" s="67">
        <f t="shared" si="0"/>
        <v>88</v>
      </c>
      <c r="N9" s="67">
        <f t="shared" si="0"/>
        <v>679</v>
      </c>
      <c r="O9" s="67">
        <f t="shared" si="0"/>
        <v>767</v>
      </c>
      <c r="P9" s="67">
        <f t="shared" si="0"/>
        <v>3011</v>
      </c>
      <c r="Q9" s="67">
        <f t="shared" si="0"/>
        <v>16282</v>
      </c>
      <c r="R9" s="65">
        <f t="shared" si="0"/>
        <v>19293</v>
      </c>
    </row>
    <row r="10" spans="1:18" x14ac:dyDescent="0.15">
      <c r="A10" s="69"/>
      <c r="B10" s="71"/>
      <c r="C10" s="71"/>
      <c r="D10" s="28">
        <v>260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304</v>
      </c>
      <c r="C11" s="63"/>
      <c r="D11" s="63"/>
      <c r="E11" s="63"/>
      <c r="F11" s="67">
        <f>B11</f>
        <v>304</v>
      </c>
      <c r="G11" s="67">
        <v>19</v>
      </c>
      <c r="H11" s="63">
        <v>230</v>
      </c>
      <c r="I11" s="63">
        <f>SUM(G11:H12)</f>
        <v>249</v>
      </c>
      <c r="J11" s="63">
        <v>0</v>
      </c>
      <c r="K11" s="63">
        <v>0</v>
      </c>
      <c r="L11" s="63">
        <f>SUM(J11:K12)</f>
        <v>0</v>
      </c>
      <c r="M11" s="63">
        <v>2</v>
      </c>
      <c r="N11" s="63">
        <v>47</v>
      </c>
      <c r="O11" s="63">
        <f>SUM(M11:N12)</f>
        <v>49</v>
      </c>
      <c r="P11" s="63">
        <f>G11+J11+M11</f>
        <v>21</v>
      </c>
      <c r="Q11" s="63">
        <f>H11+K11+N11</f>
        <v>277</v>
      </c>
      <c r="R11" s="72">
        <f>SUM(P11:Q12)</f>
        <v>298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315</v>
      </c>
      <c r="C13" s="63"/>
      <c r="D13" s="63"/>
      <c r="E13" s="63"/>
      <c r="F13" s="67">
        <f>B13</f>
        <v>315</v>
      </c>
      <c r="G13" s="67">
        <v>87</v>
      </c>
      <c r="H13" s="63">
        <v>1528</v>
      </c>
      <c r="I13" s="63">
        <f>SUM(G13:H14)</f>
        <v>1615</v>
      </c>
      <c r="J13" s="63">
        <v>0</v>
      </c>
      <c r="K13" s="63">
        <v>0</v>
      </c>
      <c r="L13" s="63">
        <f>SUM(J13:K14)</f>
        <v>0</v>
      </c>
      <c r="M13" s="63">
        <v>3</v>
      </c>
      <c r="N13" s="63">
        <v>72</v>
      </c>
      <c r="O13" s="63">
        <f>SUM(M13:N14)</f>
        <v>75</v>
      </c>
      <c r="P13" s="63">
        <f t="shared" ref="P13:Q13" si="1">G13+J13+M13</f>
        <v>90</v>
      </c>
      <c r="Q13" s="63">
        <f t="shared" si="1"/>
        <v>1600</v>
      </c>
      <c r="R13" s="72">
        <f>SUM(P13:Q14)</f>
        <v>1690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4690</v>
      </c>
      <c r="C15" s="63"/>
      <c r="D15" s="63"/>
      <c r="E15" s="63"/>
      <c r="F15" s="67">
        <f>B15</f>
        <v>4690</v>
      </c>
      <c r="G15" s="67">
        <v>580</v>
      </c>
      <c r="H15" s="63">
        <v>4050</v>
      </c>
      <c r="I15" s="63">
        <f>SUM(G15:H16)</f>
        <v>4630</v>
      </c>
      <c r="J15" s="63">
        <v>0</v>
      </c>
      <c r="K15" s="63">
        <v>0</v>
      </c>
      <c r="L15" s="63">
        <f>SUM(J15:K16)</f>
        <v>0</v>
      </c>
      <c r="M15" s="63">
        <v>27</v>
      </c>
      <c r="N15" s="63">
        <v>183</v>
      </c>
      <c r="O15" s="63">
        <f>SUM(M15:N16)</f>
        <v>210</v>
      </c>
      <c r="P15" s="63">
        <f t="shared" ref="P15:Q15" si="2">G15+J15+M15</f>
        <v>607</v>
      </c>
      <c r="Q15" s="63">
        <f t="shared" si="2"/>
        <v>4233</v>
      </c>
      <c r="R15" s="72">
        <f>SUM(P15:Q16)</f>
        <v>4840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4228</v>
      </c>
      <c r="C17" s="63"/>
      <c r="D17" s="63"/>
      <c r="E17" s="63"/>
      <c r="F17" s="67">
        <f>B17</f>
        <v>4228</v>
      </c>
      <c r="G17" s="67">
        <v>808</v>
      </c>
      <c r="H17" s="63">
        <v>3985</v>
      </c>
      <c r="I17" s="63">
        <f>SUM(G17:H18)</f>
        <v>4793</v>
      </c>
      <c r="J17" s="63">
        <v>0</v>
      </c>
      <c r="K17" s="63">
        <v>0</v>
      </c>
      <c r="L17" s="63">
        <f>SUM(J17:K18)</f>
        <v>0</v>
      </c>
      <c r="M17" s="63">
        <v>13</v>
      </c>
      <c r="N17" s="63">
        <v>99</v>
      </c>
      <c r="O17" s="63">
        <f>SUM(M17:N18)</f>
        <v>112</v>
      </c>
      <c r="P17" s="63">
        <f t="shared" ref="P17:Q17" si="3">G17+J17+M17</f>
        <v>821</v>
      </c>
      <c r="Q17" s="63">
        <f t="shared" si="3"/>
        <v>4084</v>
      </c>
      <c r="R17" s="72">
        <f>SUM(P17:Q18)</f>
        <v>4905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3701</v>
      </c>
      <c r="C19" s="63"/>
      <c r="D19" s="63"/>
      <c r="E19" s="63"/>
      <c r="F19" s="67">
        <f>B19</f>
        <v>3701</v>
      </c>
      <c r="G19" s="67">
        <v>466</v>
      </c>
      <c r="H19" s="63">
        <v>2484</v>
      </c>
      <c r="I19" s="63">
        <f>SUM(G19:H20)</f>
        <v>2950</v>
      </c>
      <c r="J19" s="63">
        <v>0</v>
      </c>
      <c r="K19" s="63">
        <v>0</v>
      </c>
      <c r="L19" s="63">
        <f>SUM(J19:K20)</f>
        <v>0</v>
      </c>
      <c r="M19" s="63">
        <v>7</v>
      </c>
      <c r="N19" s="63">
        <v>99</v>
      </c>
      <c r="O19" s="63">
        <f>SUM(M19:N20)</f>
        <v>106</v>
      </c>
      <c r="P19" s="63">
        <f t="shared" ref="P19:Q19" si="4">G19+J19+M19</f>
        <v>473</v>
      </c>
      <c r="Q19" s="63">
        <f t="shared" si="4"/>
        <v>2583</v>
      </c>
      <c r="R19" s="72">
        <f>SUM(P19:Q20)</f>
        <v>3056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2141</v>
      </c>
      <c r="C21" s="63"/>
      <c r="D21" s="63"/>
      <c r="E21" s="63"/>
      <c r="F21" s="67">
        <f>B21</f>
        <v>2141</v>
      </c>
      <c r="G21" s="67">
        <v>448</v>
      </c>
      <c r="H21" s="63">
        <v>992</v>
      </c>
      <c r="I21" s="63">
        <f>SUM(G21:H22)</f>
        <v>1440</v>
      </c>
      <c r="J21" s="63">
        <v>0</v>
      </c>
      <c r="K21" s="63">
        <v>0</v>
      </c>
      <c r="L21" s="63">
        <f>SUM(J21:K22)</f>
        <v>0</v>
      </c>
      <c r="M21" s="63">
        <v>24</v>
      </c>
      <c r="N21" s="63">
        <v>79</v>
      </c>
      <c r="O21" s="63">
        <f>SUM(M21:N22)</f>
        <v>103</v>
      </c>
      <c r="P21" s="63">
        <f t="shared" ref="P21:Q21" si="5">G21+J21+M21</f>
        <v>472</v>
      </c>
      <c r="Q21" s="63">
        <f t="shared" si="5"/>
        <v>1071</v>
      </c>
      <c r="R21" s="72">
        <f>SUM(P21:Q22)</f>
        <v>1543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174</v>
      </c>
      <c r="C23" s="63"/>
      <c r="D23" s="63"/>
      <c r="E23" s="63"/>
      <c r="F23" s="67">
        <f>B23</f>
        <v>174</v>
      </c>
      <c r="G23" s="67">
        <v>126</v>
      </c>
      <c r="H23" s="63">
        <v>438</v>
      </c>
      <c r="I23" s="63">
        <f>SUM(G23:H24)</f>
        <v>564</v>
      </c>
      <c r="J23" s="63">
        <v>0</v>
      </c>
      <c r="K23" s="63">
        <v>0</v>
      </c>
      <c r="L23" s="63">
        <f>SUM(J23:K24)</f>
        <v>0</v>
      </c>
      <c r="M23" s="63">
        <v>3</v>
      </c>
      <c r="N23" s="63">
        <v>39</v>
      </c>
      <c r="O23" s="63">
        <f>SUM(M23:N24)</f>
        <v>42</v>
      </c>
      <c r="P23" s="63">
        <f t="shared" ref="P23:Q23" si="6">G23+J23+M23</f>
        <v>129</v>
      </c>
      <c r="Q23" s="63">
        <f t="shared" si="6"/>
        <v>477</v>
      </c>
      <c r="R23" s="72">
        <f>SUM(P23:Q24)</f>
        <v>606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1350</v>
      </c>
      <c r="C25" s="63"/>
      <c r="D25" s="63"/>
      <c r="E25" s="63"/>
      <c r="F25" s="63">
        <f>B25</f>
        <v>1350</v>
      </c>
      <c r="G25" s="67">
        <v>389</v>
      </c>
      <c r="H25" s="63">
        <v>1896</v>
      </c>
      <c r="I25" s="67">
        <f>SUM(G25:H26)</f>
        <v>2285</v>
      </c>
      <c r="J25" s="63">
        <v>0</v>
      </c>
      <c r="K25" s="63">
        <v>0</v>
      </c>
      <c r="L25" s="67">
        <f>SUM(J25:K26)</f>
        <v>0</v>
      </c>
      <c r="M25" s="63">
        <v>9</v>
      </c>
      <c r="N25" s="63">
        <v>61</v>
      </c>
      <c r="O25" s="67">
        <f>SUM(M25:N26)</f>
        <v>70</v>
      </c>
      <c r="P25" s="63">
        <f>G25+J25+M25</f>
        <v>398</v>
      </c>
      <c r="Q25" s="63">
        <f>H25+K25+N25</f>
        <v>1957</v>
      </c>
      <c r="R25" s="65">
        <f>SUM(P25:Q26)</f>
        <v>2355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16545</v>
      </c>
      <c r="F29" s="61" t="s">
        <v>38</v>
      </c>
      <c r="G29" s="62"/>
      <c r="H29" s="29">
        <f>B9/E29</f>
        <v>1.0216379570867331</v>
      </c>
      <c r="I29" s="19"/>
      <c r="J29" s="31" t="s">
        <v>39</v>
      </c>
      <c r="K29" s="60" t="s">
        <v>40</v>
      </c>
      <c r="L29" s="60"/>
      <c r="M29" s="15">
        <v>15212</v>
      </c>
      <c r="N29" s="32" t="s">
        <v>38</v>
      </c>
      <c r="O29" s="33"/>
      <c r="P29" s="29">
        <f>H9/M29</f>
        <v>1.0257033920589009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16959</v>
      </c>
      <c r="F31" s="61" t="s">
        <v>38</v>
      </c>
      <c r="G31" s="62"/>
      <c r="H31" s="29">
        <f>B9/E31</f>
        <v>0.99669791850934608</v>
      </c>
      <c r="I31" s="19"/>
      <c r="J31" s="31" t="s">
        <v>42</v>
      </c>
      <c r="K31" s="60" t="s">
        <v>40</v>
      </c>
      <c r="L31" s="60"/>
      <c r="M31" s="16">
        <v>15334</v>
      </c>
      <c r="N31" s="32" t="s">
        <v>38</v>
      </c>
      <c r="O31" s="33"/>
      <c r="P31" s="29">
        <f>H9/M31</f>
        <v>1.0175427155341072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15797</v>
      </c>
      <c r="F33" s="61" t="s">
        <v>38</v>
      </c>
      <c r="G33" s="62"/>
      <c r="H33" s="29">
        <f>Q9/E33</f>
        <v>1.0307020320313984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16001</v>
      </c>
      <c r="F35" s="61" t="s">
        <v>38</v>
      </c>
      <c r="G35" s="62"/>
      <c r="H35" s="29">
        <f>Q9/E35</f>
        <v>1.0175614024123492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20DDD-1057-4B46-AACD-80822AE8EE73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5" style="20" customWidth="1"/>
    <col min="6" max="10" width="7.625" style="20" customWidth="1"/>
    <col min="11" max="12" width="8.125" style="20" customWidth="1"/>
    <col min="13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5" style="20" customWidth="1"/>
    <col min="262" max="266" width="7.625" style="20" customWidth="1"/>
    <col min="267" max="268" width="8.125" style="20" customWidth="1"/>
    <col min="269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5" style="20" customWidth="1"/>
    <col min="518" max="522" width="7.625" style="20" customWidth="1"/>
    <col min="523" max="524" width="8.125" style="20" customWidth="1"/>
    <col min="525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5" style="20" customWidth="1"/>
    <col min="774" max="778" width="7.625" style="20" customWidth="1"/>
    <col min="779" max="780" width="8.125" style="20" customWidth="1"/>
    <col min="781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5" style="20" customWidth="1"/>
    <col min="1030" max="1034" width="7.625" style="20" customWidth="1"/>
    <col min="1035" max="1036" width="8.125" style="20" customWidth="1"/>
    <col min="1037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5" style="20" customWidth="1"/>
    <col min="1286" max="1290" width="7.625" style="20" customWidth="1"/>
    <col min="1291" max="1292" width="8.125" style="20" customWidth="1"/>
    <col min="1293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5" style="20" customWidth="1"/>
    <col min="1542" max="1546" width="7.625" style="20" customWidth="1"/>
    <col min="1547" max="1548" width="8.125" style="20" customWidth="1"/>
    <col min="1549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5" style="20" customWidth="1"/>
    <col min="1798" max="1802" width="7.625" style="20" customWidth="1"/>
    <col min="1803" max="1804" width="8.125" style="20" customWidth="1"/>
    <col min="1805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5" style="20" customWidth="1"/>
    <col min="2054" max="2058" width="7.625" style="20" customWidth="1"/>
    <col min="2059" max="2060" width="8.125" style="20" customWidth="1"/>
    <col min="2061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5" style="20" customWidth="1"/>
    <col min="2310" max="2314" width="7.625" style="20" customWidth="1"/>
    <col min="2315" max="2316" width="8.125" style="20" customWidth="1"/>
    <col min="2317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5" style="20" customWidth="1"/>
    <col min="2566" max="2570" width="7.625" style="20" customWidth="1"/>
    <col min="2571" max="2572" width="8.125" style="20" customWidth="1"/>
    <col min="2573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5" style="20" customWidth="1"/>
    <col min="2822" max="2826" width="7.625" style="20" customWidth="1"/>
    <col min="2827" max="2828" width="8.125" style="20" customWidth="1"/>
    <col min="2829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5" style="20" customWidth="1"/>
    <col min="3078" max="3082" width="7.625" style="20" customWidth="1"/>
    <col min="3083" max="3084" width="8.125" style="20" customWidth="1"/>
    <col min="3085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5" style="20" customWidth="1"/>
    <col min="3334" max="3338" width="7.625" style="20" customWidth="1"/>
    <col min="3339" max="3340" width="8.125" style="20" customWidth="1"/>
    <col min="3341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5" style="20" customWidth="1"/>
    <col min="3590" max="3594" width="7.625" style="20" customWidth="1"/>
    <col min="3595" max="3596" width="8.125" style="20" customWidth="1"/>
    <col min="3597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5" style="20" customWidth="1"/>
    <col min="3846" max="3850" width="7.625" style="20" customWidth="1"/>
    <col min="3851" max="3852" width="8.125" style="20" customWidth="1"/>
    <col min="3853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5" style="20" customWidth="1"/>
    <col min="4102" max="4106" width="7.625" style="20" customWidth="1"/>
    <col min="4107" max="4108" width="8.125" style="20" customWidth="1"/>
    <col min="4109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5" style="20" customWidth="1"/>
    <col min="4358" max="4362" width="7.625" style="20" customWidth="1"/>
    <col min="4363" max="4364" width="8.125" style="20" customWidth="1"/>
    <col min="4365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5" style="20" customWidth="1"/>
    <col min="4614" max="4618" width="7.625" style="20" customWidth="1"/>
    <col min="4619" max="4620" width="8.125" style="20" customWidth="1"/>
    <col min="4621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5" style="20" customWidth="1"/>
    <col min="4870" max="4874" width="7.625" style="20" customWidth="1"/>
    <col min="4875" max="4876" width="8.125" style="20" customWidth="1"/>
    <col min="4877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5" style="20" customWidth="1"/>
    <col min="5126" max="5130" width="7.625" style="20" customWidth="1"/>
    <col min="5131" max="5132" width="8.125" style="20" customWidth="1"/>
    <col min="5133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5" style="20" customWidth="1"/>
    <col min="5382" max="5386" width="7.625" style="20" customWidth="1"/>
    <col min="5387" max="5388" width="8.125" style="20" customWidth="1"/>
    <col min="5389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5" style="20" customWidth="1"/>
    <col min="5638" max="5642" width="7.625" style="20" customWidth="1"/>
    <col min="5643" max="5644" width="8.125" style="20" customWidth="1"/>
    <col min="5645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5" style="20" customWidth="1"/>
    <col min="5894" max="5898" width="7.625" style="20" customWidth="1"/>
    <col min="5899" max="5900" width="8.125" style="20" customWidth="1"/>
    <col min="5901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5" style="20" customWidth="1"/>
    <col min="6150" max="6154" width="7.625" style="20" customWidth="1"/>
    <col min="6155" max="6156" width="8.125" style="20" customWidth="1"/>
    <col min="6157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5" style="20" customWidth="1"/>
    <col min="6406" max="6410" width="7.625" style="20" customWidth="1"/>
    <col min="6411" max="6412" width="8.125" style="20" customWidth="1"/>
    <col min="6413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5" style="20" customWidth="1"/>
    <col min="6662" max="6666" width="7.625" style="20" customWidth="1"/>
    <col min="6667" max="6668" width="8.125" style="20" customWidth="1"/>
    <col min="6669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5" style="20" customWidth="1"/>
    <col min="6918" max="6922" width="7.625" style="20" customWidth="1"/>
    <col min="6923" max="6924" width="8.125" style="20" customWidth="1"/>
    <col min="6925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5" style="20" customWidth="1"/>
    <col min="7174" max="7178" width="7.625" style="20" customWidth="1"/>
    <col min="7179" max="7180" width="8.125" style="20" customWidth="1"/>
    <col min="7181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5" style="20" customWidth="1"/>
    <col min="7430" max="7434" width="7.625" style="20" customWidth="1"/>
    <col min="7435" max="7436" width="8.125" style="20" customWidth="1"/>
    <col min="7437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5" style="20" customWidth="1"/>
    <col min="7686" max="7690" width="7.625" style="20" customWidth="1"/>
    <col min="7691" max="7692" width="8.125" style="20" customWidth="1"/>
    <col min="7693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5" style="20" customWidth="1"/>
    <col min="7942" max="7946" width="7.625" style="20" customWidth="1"/>
    <col min="7947" max="7948" width="8.125" style="20" customWidth="1"/>
    <col min="7949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5" style="20" customWidth="1"/>
    <col min="8198" max="8202" width="7.625" style="20" customWidth="1"/>
    <col min="8203" max="8204" width="8.125" style="20" customWidth="1"/>
    <col min="8205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5" style="20" customWidth="1"/>
    <col min="8454" max="8458" width="7.625" style="20" customWidth="1"/>
    <col min="8459" max="8460" width="8.125" style="20" customWidth="1"/>
    <col min="8461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5" style="20" customWidth="1"/>
    <col min="8710" max="8714" width="7.625" style="20" customWidth="1"/>
    <col min="8715" max="8716" width="8.125" style="20" customWidth="1"/>
    <col min="8717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5" style="20" customWidth="1"/>
    <col min="8966" max="8970" width="7.625" style="20" customWidth="1"/>
    <col min="8971" max="8972" width="8.125" style="20" customWidth="1"/>
    <col min="8973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5" style="20" customWidth="1"/>
    <col min="9222" max="9226" width="7.625" style="20" customWidth="1"/>
    <col min="9227" max="9228" width="8.125" style="20" customWidth="1"/>
    <col min="9229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5" style="20" customWidth="1"/>
    <col min="9478" max="9482" width="7.625" style="20" customWidth="1"/>
    <col min="9483" max="9484" width="8.125" style="20" customWidth="1"/>
    <col min="9485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5" style="20" customWidth="1"/>
    <col min="9734" max="9738" width="7.625" style="20" customWidth="1"/>
    <col min="9739" max="9740" width="8.125" style="20" customWidth="1"/>
    <col min="9741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5" style="20" customWidth="1"/>
    <col min="9990" max="9994" width="7.625" style="20" customWidth="1"/>
    <col min="9995" max="9996" width="8.125" style="20" customWidth="1"/>
    <col min="9997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5" style="20" customWidth="1"/>
    <col min="10246" max="10250" width="7.625" style="20" customWidth="1"/>
    <col min="10251" max="10252" width="8.125" style="20" customWidth="1"/>
    <col min="10253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5" style="20" customWidth="1"/>
    <col min="10502" max="10506" width="7.625" style="20" customWidth="1"/>
    <col min="10507" max="10508" width="8.125" style="20" customWidth="1"/>
    <col min="10509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5" style="20" customWidth="1"/>
    <col min="10758" max="10762" width="7.625" style="20" customWidth="1"/>
    <col min="10763" max="10764" width="8.125" style="20" customWidth="1"/>
    <col min="10765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5" style="20" customWidth="1"/>
    <col min="11014" max="11018" width="7.625" style="20" customWidth="1"/>
    <col min="11019" max="11020" width="8.125" style="20" customWidth="1"/>
    <col min="11021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5" style="20" customWidth="1"/>
    <col min="11270" max="11274" width="7.625" style="20" customWidth="1"/>
    <col min="11275" max="11276" width="8.125" style="20" customWidth="1"/>
    <col min="11277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5" style="20" customWidth="1"/>
    <col min="11526" max="11530" width="7.625" style="20" customWidth="1"/>
    <col min="11531" max="11532" width="8.125" style="20" customWidth="1"/>
    <col min="11533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5" style="20" customWidth="1"/>
    <col min="11782" max="11786" width="7.625" style="20" customWidth="1"/>
    <col min="11787" max="11788" width="8.125" style="20" customWidth="1"/>
    <col min="11789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5" style="20" customWidth="1"/>
    <col min="12038" max="12042" width="7.625" style="20" customWidth="1"/>
    <col min="12043" max="12044" width="8.125" style="20" customWidth="1"/>
    <col min="12045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5" style="20" customWidth="1"/>
    <col min="12294" max="12298" width="7.625" style="20" customWidth="1"/>
    <col min="12299" max="12300" width="8.125" style="20" customWidth="1"/>
    <col min="12301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5" style="20" customWidth="1"/>
    <col min="12550" max="12554" width="7.625" style="20" customWidth="1"/>
    <col min="12555" max="12556" width="8.125" style="20" customWidth="1"/>
    <col min="12557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5" style="20" customWidth="1"/>
    <col min="12806" max="12810" width="7.625" style="20" customWidth="1"/>
    <col min="12811" max="12812" width="8.125" style="20" customWidth="1"/>
    <col min="12813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5" style="20" customWidth="1"/>
    <col min="13062" max="13066" width="7.625" style="20" customWidth="1"/>
    <col min="13067" max="13068" width="8.125" style="20" customWidth="1"/>
    <col min="13069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5" style="20" customWidth="1"/>
    <col min="13318" max="13322" width="7.625" style="20" customWidth="1"/>
    <col min="13323" max="13324" width="8.125" style="20" customWidth="1"/>
    <col min="13325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5" style="20" customWidth="1"/>
    <col min="13574" max="13578" width="7.625" style="20" customWidth="1"/>
    <col min="13579" max="13580" width="8.125" style="20" customWidth="1"/>
    <col min="13581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5" style="20" customWidth="1"/>
    <col min="13830" max="13834" width="7.625" style="20" customWidth="1"/>
    <col min="13835" max="13836" width="8.125" style="20" customWidth="1"/>
    <col min="13837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5" style="20" customWidth="1"/>
    <col min="14086" max="14090" width="7.625" style="20" customWidth="1"/>
    <col min="14091" max="14092" width="8.125" style="20" customWidth="1"/>
    <col min="14093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5" style="20" customWidth="1"/>
    <col min="14342" max="14346" width="7.625" style="20" customWidth="1"/>
    <col min="14347" max="14348" width="8.125" style="20" customWidth="1"/>
    <col min="14349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5" style="20" customWidth="1"/>
    <col min="14598" max="14602" width="7.625" style="20" customWidth="1"/>
    <col min="14603" max="14604" width="8.125" style="20" customWidth="1"/>
    <col min="14605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5" style="20" customWidth="1"/>
    <col min="14854" max="14858" width="7.625" style="20" customWidth="1"/>
    <col min="14859" max="14860" width="8.125" style="20" customWidth="1"/>
    <col min="14861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5" style="20" customWidth="1"/>
    <col min="15110" max="15114" width="7.625" style="20" customWidth="1"/>
    <col min="15115" max="15116" width="8.125" style="20" customWidth="1"/>
    <col min="15117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5" style="20" customWidth="1"/>
    <col min="15366" max="15370" width="7.625" style="20" customWidth="1"/>
    <col min="15371" max="15372" width="8.125" style="20" customWidth="1"/>
    <col min="15373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5" style="20" customWidth="1"/>
    <col min="15622" max="15626" width="7.625" style="20" customWidth="1"/>
    <col min="15627" max="15628" width="8.125" style="20" customWidth="1"/>
    <col min="15629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5" style="20" customWidth="1"/>
    <col min="15878" max="15882" width="7.625" style="20" customWidth="1"/>
    <col min="15883" max="15884" width="8.125" style="20" customWidth="1"/>
    <col min="15885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5" style="20" customWidth="1"/>
    <col min="16134" max="16138" width="7.625" style="20" customWidth="1"/>
    <col min="16139" max="16140" width="8.125" style="20" customWidth="1"/>
    <col min="16141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46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18094</v>
      </c>
      <c r="C9" s="67">
        <v>3554</v>
      </c>
      <c r="D9" s="28">
        <v>0</v>
      </c>
      <c r="E9" s="67">
        <f>SUM(C9:D10)</f>
        <v>3833</v>
      </c>
      <c r="F9" s="67">
        <f>B9+E9</f>
        <v>21927</v>
      </c>
      <c r="G9" s="67">
        <f t="shared" ref="G9:R9" si="0">SUM(G11:G26)</f>
        <v>3185</v>
      </c>
      <c r="H9" s="67">
        <f t="shared" si="0"/>
        <v>16480</v>
      </c>
      <c r="I9" s="67">
        <f t="shared" si="0"/>
        <v>19665</v>
      </c>
      <c r="J9" s="67">
        <f t="shared" si="0"/>
        <v>0</v>
      </c>
      <c r="K9" s="67">
        <f t="shared" si="0"/>
        <v>0</v>
      </c>
      <c r="L9" s="67">
        <f t="shared" si="0"/>
        <v>0</v>
      </c>
      <c r="M9" s="67">
        <f t="shared" si="0"/>
        <v>94</v>
      </c>
      <c r="N9" s="67">
        <f t="shared" si="0"/>
        <v>720</v>
      </c>
      <c r="O9" s="67">
        <f t="shared" si="0"/>
        <v>814</v>
      </c>
      <c r="P9" s="67">
        <f t="shared" si="0"/>
        <v>3279</v>
      </c>
      <c r="Q9" s="67">
        <f t="shared" si="0"/>
        <v>17200</v>
      </c>
      <c r="R9" s="65">
        <f t="shared" si="0"/>
        <v>20479</v>
      </c>
    </row>
    <row r="10" spans="1:18" x14ac:dyDescent="0.15">
      <c r="A10" s="69"/>
      <c r="B10" s="71"/>
      <c r="C10" s="71"/>
      <c r="D10" s="28">
        <v>279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296</v>
      </c>
      <c r="C11" s="63"/>
      <c r="D11" s="63"/>
      <c r="E11" s="63"/>
      <c r="F11" s="67">
        <f>B11</f>
        <v>296</v>
      </c>
      <c r="G11" s="67">
        <v>20</v>
      </c>
      <c r="H11" s="63">
        <v>219</v>
      </c>
      <c r="I11" s="63">
        <f>SUM(G11:H12)</f>
        <v>239</v>
      </c>
      <c r="J11" s="63">
        <v>0</v>
      </c>
      <c r="K11" s="63">
        <v>0</v>
      </c>
      <c r="L11" s="63">
        <f>SUM(J11:K12)</f>
        <v>0</v>
      </c>
      <c r="M11" s="63">
        <v>2</v>
      </c>
      <c r="N11" s="63">
        <v>49</v>
      </c>
      <c r="O11" s="63">
        <f>SUM(M11:N12)</f>
        <v>51</v>
      </c>
      <c r="P11" s="63">
        <f>G11+J11+M11</f>
        <v>22</v>
      </c>
      <c r="Q11" s="63">
        <f>H11+K11+N11</f>
        <v>268</v>
      </c>
      <c r="R11" s="72">
        <f>SUM(P11:Q12)</f>
        <v>290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334</v>
      </c>
      <c r="C13" s="63"/>
      <c r="D13" s="63"/>
      <c r="E13" s="63"/>
      <c r="F13" s="67">
        <f>B13</f>
        <v>334</v>
      </c>
      <c r="G13" s="67">
        <v>91</v>
      </c>
      <c r="H13" s="63">
        <v>1626</v>
      </c>
      <c r="I13" s="63">
        <f>SUM(G13:H14)</f>
        <v>1717</v>
      </c>
      <c r="J13" s="63">
        <v>0</v>
      </c>
      <c r="K13" s="63">
        <v>0</v>
      </c>
      <c r="L13" s="63">
        <f>SUM(J13:K14)</f>
        <v>0</v>
      </c>
      <c r="M13" s="63">
        <v>3</v>
      </c>
      <c r="N13" s="63">
        <v>77</v>
      </c>
      <c r="O13" s="63">
        <f>SUM(M13:N14)</f>
        <v>80</v>
      </c>
      <c r="P13" s="63">
        <f t="shared" ref="P13:Q13" si="1">G13+J13+M13</f>
        <v>94</v>
      </c>
      <c r="Q13" s="63">
        <f t="shared" si="1"/>
        <v>1703</v>
      </c>
      <c r="R13" s="72">
        <f>SUM(P13:Q14)</f>
        <v>1797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4987</v>
      </c>
      <c r="C15" s="63"/>
      <c r="D15" s="63"/>
      <c r="E15" s="63"/>
      <c r="F15" s="67">
        <f>B15</f>
        <v>4987</v>
      </c>
      <c r="G15" s="67">
        <v>572</v>
      </c>
      <c r="H15" s="63">
        <v>4298</v>
      </c>
      <c r="I15" s="63">
        <f>SUM(G15:H16)</f>
        <v>4870</v>
      </c>
      <c r="J15" s="63">
        <v>0</v>
      </c>
      <c r="K15" s="63">
        <v>0</v>
      </c>
      <c r="L15" s="63">
        <f>SUM(J15:K16)</f>
        <v>0</v>
      </c>
      <c r="M15" s="63">
        <v>28</v>
      </c>
      <c r="N15" s="63">
        <v>198</v>
      </c>
      <c r="O15" s="63">
        <f>SUM(M15:N16)</f>
        <v>226</v>
      </c>
      <c r="P15" s="63">
        <f t="shared" ref="P15:Q15" si="2">G15+J15+M15</f>
        <v>600</v>
      </c>
      <c r="Q15" s="63">
        <f t="shared" si="2"/>
        <v>4496</v>
      </c>
      <c r="R15" s="72">
        <f>SUM(P15:Q16)</f>
        <v>5096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4578</v>
      </c>
      <c r="C17" s="63"/>
      <c r="D17" s="63"/>
      <c r="E17" s="63"/>
      <c r="F17" s="67">
        <f>B17</f>
        <v>4578</v>
      </c>
      <c r="G17" s="67">
        <v>849</v>
      </c>
      <c r="H17" s="63">
        <v>4316</v>
      </c>
      <c r="I17" s="63">
        <f>SUM(G17:H18)</f>
        <v>5165</v>
      </c>
      <c r="J17" s="63">
        <v>0</v>
      </c>
      <c r="K17" s="63">
        <v>0</v>
      </c>
      <c r="L17" s="63">
        <f>SUM(J17:K18)</f>
        <v>0</v>
      </c>
      <c r="M17" s="63">
        <v>12</v>
      </c>
      <c r="N17" s="63">
        <v>104</v>
      </c>
      <c r="O17" s="63">
        <f>SUM(M17:N18)</f>
        <v>116</v>
      </c>
      <c r="P17" s="63">
        <f t="shared" ref="P17:Q17" si="3">G17+J17+M17</f>
        <v>861</v>
      </c>
      <c r="Q17" s="63">
        <f t="shared" si="3"/>
        <v>4420</v>
      </c>
      <c r="R17" s="72">
        <f>SUM(P17:Q18)</f>
        <v>5281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3894</v>
      </c>
      <c r="C19" s="63"/>
      <c r="D19" s="63"/>
      <c r="E19" s="63"/>
      <c r="F19" s="67">
        <f>B19</f>
        <v>3894</v>
      </c>
      <c r="G19" s="67">
        <v>601</v>
      </c>
      <c r="H19" s="63">
        <v>2638</v>
      </c>
      <c r="I19" s="63">
        <f>SUM(G19:H20)</f>
        <v>3239</v>
      </c>
      <c r="J19" s="63">
        <v>0</v>
      </c>
      <c r="K19" s="63">
        <v>0</v>
      </c>
      <c r="L19" s="63">
        <f>SUM(J19:K20)</f>
        <v>0</v>
      </c>
      <c r="M19" s="63">
        <v>10</v>
      </c>
      <c r="N19" s="63">
        <v>107</v>
      </c>
      <c r="O19" s="63">
        <f>SUM(M19:N20)</f>
        <v>117</v>
      </c>
      <c r="P19" s="63">
        <f t="shared" ref="P19:Q19" si="4">G19+J19+M19</f>
        <v>611</v>
      </c>
      <c r="Q19" s="63">
        <f t="shared" si="4"/>
        <v>2745</v>
      </c>
      <c r="R19" s="72">
        <f>SUM(P19:Q20)</f>
        <v>3356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2471</v>
      </c>
      <c r="C21" s="63"/>
      <c r="D21" s="63"/>
      <c r="E21" s="63"/>
      <c r="F21" s="67">
        <f>B21</f>
        <v>2471</v>
      </c>
      <c r="G21" s="67">
        <v>375</v>
      </c>
      <c r="H21" s="63">
        <v>1055</v>
      </c>
      <c r="I21" s="63">
        <f>SUM(G21:H22)</f>
        <v>1430</v>
      </c>
      <c r="J21" s="63">
        <v>0</v>
      </c>
      <c r="K21" s="63">
        <v>0</v>
      </c>
      <c r="L21" s="63">
        <f>SUM(J21:K22)</f>
        <v>0</v>
      </c>
      <c r="M21" s="63">
        <v>17</v>
      </c>
      <c r="N21" s="63">
        <v>82</v>
      </c>
      <c r="O21" s="63">
        <f>SUM(M21:N22)</f>
        <v>99</v>
      </c>
      <c r="P21" s="63">
        <f t="shared" ref="P21:Q21" si="5">G21+J21+M21</f>
        <v>392</v>
      </c>
      <c r="Q21" s="63">
        <f t="shared" si="5"/>
        <v>1137</v>
      </c>
      <c r="R21" s="72">
        <f>SUM(P21:Q22)</f>
        <v>1529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192</v>
      </c>
      <c r="C23" s="63"/>
      <c r="D23" s="63"/>
      <c r="E23" s="63"/>
      <c r="F23" s="67">
        <f>B23</f>
        <v>192</v>
      </c>
      <c r="G23" s="67">
        <v>282</v>
      </c>
      <c r="H23" s="63">
        <v>443</v>
      </c>
      <c r="I23" s="63">
        <f>SUM(G23:H24)</f>
        <v>725</v>
      </c>
      <c r="J23" s="63">
        <v>0</v>
      </c>
      <c r="K23" s="63">
        <v>0</v>
      </c>
      <c r="L23" s="63">
        <f>SUM(J23:K24)</f>
        <v>0</v>
      </c>
      <c r="M23" s="63">
        <v>13</v>
      </c>
      <c r="N23" s="63">
        <v>41</v>
      </c>
      <c r="O23" s="63">
        <f>SUM(M23:N24)</f>
        <v>54</v>
      </c>
      <c r="P23" s="63">
        <f t="shared" ref="P23:Q23" si="6">G23+J23+M23</f>
        <v>295</v>
      </c>
      <c r="Q23" s="63">
        <f t="shared" si="6"/>
        <v>484</v>
      </c>
      <c r="R23" s="72">
        <f>SUM(P23:Q24)</f>
        <v>779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1342</v>
      </c>
      <c r="C25" s="63"/>
      <c r="D25" s="63"/>
      <c r="E25" s="63"/>
      <c r="F25" s="63">
        <f>B25</f>
        <v>1342</v>
      </c>
      <c r="G25" s="67">
        <v>395</v>
      </c>
      <c r="H25" s="63">
        <v>1885</v>
      </c>
      <c r="I25" s="67">
        <f>SUM(G25:H26)</f>
        <v>2280</v>
      </c>
      <c r="J25" s="63">
        <v>0</v>
      </c>
      <c r="K25" s="63">
        <v>0</v>
      </c>
      <c r="L25" s="67">
        <f>SUM(J25:K26)</f>
        <v>0</v>
      </c>
      <c r="M25" s="63">
        <v>9</v>
      </c>
      <c r="N25" s="63">
        <v>62</v>
      </c>
      <c r="O25" s="67">
        <f>SUM(M25:N26)</f>
        <v>71</v>
      </c>
      <c r="P25" s="63">
        <f>G25+J25+M25</f>
        <v>404</v>
      </c>
      <c r="Q25" s="63">
        <f>H25+K25+N25</f>
        <v>1947</v>
      </c>
      <c r="R25" s="65">
        <f>SUM(P25:Q26)</f>
        <v>2351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16903</v>
      </c>
      <c r="F29" s="61" t="s">
        <v>38</v>
      </c>
      <c r="G29" s="62"/>
      <c r="H29" s="29">
        <f>B9/E29</f>
        <v>1.0704608649352185</v>
      </c>
      <c r="I29" s="19"/>
      <c r="J29" s="31" t="s">
        <v>39</v>
      </c>
      <c r="K29" s="60" t="s">
        <v>40</v>
      </c>
      <c r="L29" s="60"/>
      <c r="M29" s="15">
        <v>15603</v>
      </c>
      <c r="N29" s="32" t="s">
        <v>38</v>
      </c>
      <c r="O29" s="33"/>
      <c r="P29" s="29">
        <f>H9/M29</f>
        <v>1.0562071396526309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17704</v>
      </c>
      <c r="F31" s="61" t="s">
        <v>38</v>
      </c>
      <c r="G31" s="62"/>
      <c r="H31" s="29">
        <f>B9/E31</f>
        <v>1.022028920018075</v>
      </c>
      <c r="I31" s="19"/>
      <c r="J31" s="31" t="s">
        <v>42</v>
      </c>
      <c r="K31" s="60" t="s">
        <v>40</v>
      </c>
      <c r="L31" s="60"/>
      <c r="M31" s="16">
        <v>16293</v>
      </c>
      <c r="N31" s="32" t="s">
        <v>38</v>
      </c>
      <c r="O31" s="33"/>
      <c r="P31" s="29">
        <f>H9/M31</f>
        <v>1.0114773215491315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16282</v>
      </c>
      <c r="F33" s="61" t="s">
        <v>38</v>
      </c>
      <c r="G33" s="62"/>
      <c r="H33" s="29">
        <f>Q9/E33</f>
        <v>1.0563812799410393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16987</v>
      </c>
      <c r="F35" s="61" t="s">
        <v>38</v>
      </c>
      <c r="G35" s="62"/>
      <c r="H35" s="29">
        <f>Q9/E35</f>
        <v>1.0125390004120798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0930A-76A1-469F-B33C-A6905AF6296A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5" style="20" customWidth="1"/>
    <col min="6" max="10" width="7.625" style="20" customWidth="1"/>
    <col min="11" max="12" width="8.125" style="20" customWidth="1"/>
    <col min="13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5" style="20" customWidth="1"/>
    <col min="262" max="266" width="7.625" style="20" customWidth="1"/>
    <col min="267" max="268" width="8.125" style="20" customWidth="1"/>
    <col min="269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5" style="20" customWidth="1"/>
    <col min="518" max="522" width="7.625" style="20" customWidth="1"/>
    <col min="523" max="524" width="8.125" style="20" customWidth="1"/>
    <col min="525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5" style="20" customWidth="1"/>
    <col min="774" max="778" width="7.625" style="20" customWidth="1"/>
    <col min="779" max="780" width="8.125" style="20" customWidth="1"/>
    <col min="781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5" style="20" customWidth="1"/>
    <col min="1030" max="1034" width="7.625" style="20" customWidth="1"/>
    <col min="1035" max="1036" width="8.125" style="20" customWidth="1"/>
    <col min="1037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5" style="20" customWidth="1"/>
    <col min="1286" max="1290" width="7.625" style="20" customWidth="1"/>
    <col min="1291" max="1292" width="8.125" style="20" customWidth="1"/>
    <col min="1293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5" style="20" customWidth="1"/>
    <col min="1542" max="1546" width="7.625" style="20" customWidth="1"/>
    <col min="1547" max="1548" width="8.125" style="20" customWidth="1"/>
    <col min="1549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5" style="20" customWidth="1"/>
    <col min="1798" max="1802" width="7.625" style="20" customWidth="1"/>
    <col min="1803" max="1804" width="8.125" style="20" customWidth="1"/>
    <col min="1805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5" style="20" customWidth="1"/>
    <col min="2054" max="2058" width="7.625" style="20" customWidth="1"/>
    <col min="2059" max="2060" width="8.125" style="20" customWidth="1"/>
    <col min="2061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5" style="20" customWidth="1"/>
    <col min="2310" max="2314" width="7.625" style="20" customWidth="1"/>
    <col min="2315" max="2316" width="8.125" style="20" customWidth="1"/>
    <col min="2317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5" style="20" customWidth="1"/>
    <col min="2566" max="2570" width="7.625" style="20" customWidth="1"/>
    <col min="2571" max="2572" width="8.125" style="20" customWidth="1"/>
    <col min="2573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5" style="20" customWidth="1"/>
    <col min="2822" max="2826" width="7.625" style="20" customWidth="1"/>
    <col min="2827" max="2828" width="8.125" style="20" customWidth="1"/>
    <col min="2829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5" style="20" customWidth="1"/>
    <col min="3078" max="3082" width="7.625" style="20" customWidth="1"/>
    <col min="3083" max="3084" width="8.125" style="20" customWidth="1"/>
    <col min="3085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5" style="20" customWidth="1"/>
    <col min="3334" max="3338" width="7.625" style="20" customWidth="1"/>
    <col min="3339" max="3340" width="8.125" style="20" customWidth="1"/>
    <col min="3341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5" style="20" customWidth="1"/>
    <col min="3590" max="3594" width="7.625" style="20" customWidth="1"/>
    <col min="3595" max="3596" width="8.125" style="20" customWidth="1"/>
    <col min="3597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5" style="20" customWidth="1"/>
    <col min="3846" max="3850" width="7.625" style="20" customWidth="1"/>
    <col min="3851" max="3852" width="8.125" style="20" customWidth="1"/>
    <col min="3853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5" style="20" customWidth="1"/>
    <col min="4102" max="4106" width="7.625" style="20" customWidth="1"/>
    <col min="4107" max="4108" width="8.125" style="20" customWidth="1"/>
    <col min="4109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5" style="20" customWidth="1"/>
    <col min="4358" max="4362" width="7.625" style="20" customWidth="1"/>
    <col min="4363" max="4364" width="8.125" style="20" customWidth="1"/>
    <col min="4365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5" style="20" customWidth="1"/>
    <col min="4614" max="4618" width="7.625" style="20" customWidth="1"/>
    <col min="4619" max="4620" width="8.125" style="20" customWidth="1"/>
    <col min="4621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5" style="20" customWidth="1"/>
    <col min="4870" max="4874" width="7.625" style="20" customWidth="1"/>
    <col min="4875" max="4876" width="8.125" style="20" customWidth="1"/>
    <col min="4877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5" style="20" customWidth="1"/>
    <col min="5126" max="5130" width="7.625" style="20" customWidth="1"/>
    <col min="5131" max="5132" width="8.125" style="20" customWidth="1"/>
    <col min="5133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5" style="20" customWidth="1"/>
    <col min="5382" max="5386" width="7.625" style="20" customWidth="1"/>
    <col min="5387" max="5388" width="8.125" style="20" customWidth="1"/>
    <col min="5389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5" style="20" customWidth="1"/>
    <col min="5638" max="5642" width="7.625" style="20" customWidth="1"/>
    <col min="5643" max="5644" width="8.125" style="20" customWidth="1"/>
    <col min="5645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5" style="20" customWidth="1"/>
    <col min="5894" max="5898" width="7.625" style="20" customWidth="1"/>
    <col min="5899" max="5900" width="8.125" style="20" customWidth="1"/>
    <col min="5901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5" style="20" customWidth="1"/>
    <col min="6150" max="6154" width="7.625" style="20" customWidth="1"/>
    <col min="6155" max="6156" width="8.125" style="20" customWidth="1"/>
    <col min="6157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5" style="20" customWidth="1"/>
    <col min="6406" max="6410" width="7.625" style="20" customWidth="1"/>
    <col min="6411" max="6412" width="8.125" style="20" customWidth="1"/>
    <col min="6413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5" style="20" customWidth="1"/>
    <col min="6662" max="6666" width="7.625" style="20" customWidth="1"/>
    <col min="6667" max="6668" width="8.125" style="20" customWidth="1"/>
    <col min="6669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5" style="20" customWidth="1"/>
    <col min="6918" max="6922" width="7.625" style="20" customWidth="1"/>
    <col min="6923" max="6924" width="8.125" style="20" customWidth="1"/>
    <col min="6925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5" style="20" customWidth="1"/>
    <col min="7174" max="7178" width="7.625" style="20" customWidth="1"/>
    <col min="7179" max="7180" width="8.125" style="20" customWidth="1"/>
    <col min="7181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5" style="20" customWidth="1"/>
    <col min="7430" max="7434" width="7.625" style="20" customWidth="1"/>
    <col min="7435" max="7436" width="8.125" style="20" customWidth="1"/>
    <col min="7437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5" style="20" customWidth="1"/>
    <col min="7686" max="7690" width="7.625" style="20" customWidth="1"/>
    <col min="7691" max="7692" width="8.125" style="20" customWidth="1"/>
    <col min="7693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5" style="20" customWidth="1"/>
    <col min="7942" max="7946" width="7.625" style="20" customWidth="1"/>
    <col min="7947" max="7948" width="8.125" style="20" customWidth="1"/>
    <col min="7949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5" style="20" customWidth="1"/>
    <col min="8198" max="8202" width="7.625" style="20" customWidth="1"/>
    <col min="8203" max="8204" width="8.125" style="20" customWidth="1"/>
    <col min="8205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5" style="20" customWidth="1"/>
    <col min="8454" max="8458" width="7.625" style="20" customWidth="1"/>
    <col min="8459" max="8460" width="8.125" style="20" customWidth="1"/>
    <col min="8461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5" style="20" customWidth="1"/>
    <col min="8710" max="8714" width="7.625" style="20" customWidth="1"/>
    <col min="8715" max="8716" width="8.125" style="20" customWidth="1"/>
    <col min="8717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5" style="20" customWidth="1"/>
    <col min="8966" max="8970" width="7.625" style="20" customWidth="1"/>
    <col min="8971" max="8972" width="8.125" style="20" customWidth="1"/>
    <col min="8973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5" style="20" customWidth="1"/>
    <col min="9222" max="9226" width="7.625" style="20" customWidth="1"/>
    <col min="9227" max="9228" width="8.125" style="20" customWidth="1"/>
    <col min="9229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5" style="20" customWidth="1"/>
    <col min="9478" max="9482" width="7.625" style="20" customWidth="1"/>
    <col min="9483" max="9484" width="8.125" style="20" customWidth="1"/>
    <col min="9485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5" style="20" customWidth="1"/>
    <col min="9734" max="9738" width="7.625" style="20" customWidth="1"/>
    <col min="9739" max="9740" width="8.125" style="20" customWidth="1"/>
    <col min="9741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5" style="20" customWidth="1"/>
    <col min="9990" max="9994" width="7.625" style="20" customWidth="1"/>
    <col min="9995" max="9996" width="8.125" style="20" customWidth="1"/>
    <col min="9997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5" style="20" customWidth="1"/>
    <col min="10246" max="10250" width="7.625" style="20" customWidth="1"/>
    <col min="10251" max="10252" width="8.125" style="20" customWidth="1"/>
    <col min="10253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5" style="20" customWidth="1"/>
    <col min="10502" max="10506" width="7.625" style="20" customWidth="1"/>
    <col min="10507" max="10508" width="8.125" style="20" customWidth="1"/>
    <col min="10509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5" style="20" customWidth="1"/>
    <col min="10758" max="10762" width="7.625" style="20" customWidth="1"/>
    <col min="10763" max="10764" width="8.125" style="20" customWidth="1"/>
    <col min="10765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5" style="20" customWidth="1"/>
    <col min="11014" max="11018" width="7.625" style="20" customWidth="1"/>
    <col min="11019" max="11020" width="8.125" style="20" customWidth="1"/>
    <col min="11021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5" style="20" customWidth="1"/>
    <col min="11270" max="11274" width="7.625" style="20" customWidth="1"/>
    <col min="11275" max="11276" width="8.125" style="20" customWidth="1"/>
    <col min="11277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5" style="20" customWidth="1"/>
    <col min="11526" max="11530" width="7.625" style="20" customWidth="1"/>
    <col min="11531" max="11532" width="8.125" style="20" customWidth="1"/>
    <col min="11533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5" style="20" customWidth="1"/>
    <col min="11782" max="11786" width="7.625" style="20" customWidth="1"/>
    <col min="11787" max="11788" width="8.125" style="20" customWidth="1"/>
    <col min="11789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5" style="20" customWidth="1"/>
    <col min="12038" max="12042" width="7.625" style="20" customWidth="1"/>
    <col min="12043" max="12044" width="8.125" style="20" customWidth="1"/>
    <col min="12045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5" style="20" customWidth="1"/>
    <col min="12294" max="12298" width="7.625" style="20" customWidth="1"/>
    <col min="12299" max="12300" width="8.125" style="20" customWidth="1"/>
    <col min="12301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5" style="20" customWidth="1"/>
    <col min="12550" max="12554" width="7.625" style="20" customWidth="1"/>
    <col min="12555" max="12556" width="8.125" style="20" customWidth="1"/>
    <col min="12557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5" style="20" customWidth="1"/>
    <col min="12806" max="12810" width="7.625" style="20" customWidth="1"/>
    <col min="12811" max="12812" width="8.125" style="20" customWidth="1"/>
    <col min="12813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5" style="20" customWidth="1"/>
    <col min="13062" max="13066" width="7.625" style="20" customWidth="1"/>
    <col min="13067" max="13068" width="8.125" style="20" customWidth="1"/>
    <col min="13069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5" style="20" customWidth="1"/>
    <col min="13318" max="13322" width="7.625" style="20" customWidth="1"/>
    <col min="13323" max="13324" width="8.125" style="20" customWidth="1"/>
    <col min="13325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5" style="20" customWidth="1"/>
    <col min="13574" max="13578" width="7.625" style="20" customWidth="1"/>
    <col min="13579" max="13580" width="8.125" style="20" customWidth="1"/>
    <col min="13581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5" style="20" customWidth="1"/>
    <col min="13830" max="13834" width="7.625" style="20" customWidth="1"/>
    <col min="13835" max="13836" width="8.125" style="20" customWidth="1"/>
    <col min="13837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5" style="20" customWidth="1"/>
    <col min="14086" max="14090" width="7.625" style="20" customWidth="1"/>
    <col min="14091" max="14092" width="8.125" style="20" customWidth="1"/>
    <col min="14093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5" style="20" customWidth="1"/>
    <col min="14342" max="14346" width="7.625" style="20" customWidth="1"/>
    <col min="14347" max="14348" width="8.125" style="20" customWidth="1"/>
    <col min="14349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5" style="20" customWidth="1"/>
    <col min="14598" max="14602" width="7.625" style="20" customWidth="1"/>
    <col min="14603" max="14604" width="8.125" style="20" customWidth="1"/>
    <col min="14605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5" style="20" customWidth="1"/>
    <col min="14854" max="14858" width="7.625" style="20" customWidth="1"/>
    <col min="14859" max="14860" width="8.125" style="20" customWidth="1"/>
    <col min="14861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5" style="20" customWidth="1"/>
    <col min="15110" max="15114" width="7.625" style="20" customWidth="1"/>
    <col min="15115" max="15116" width="8.125" style="20" customWidth="1"/>
    <col min="15117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5" style="20" customWidth="1"/>
    <col min="15366" max="15370" width="7.625" style="20" customWidth="1"/>
    <col min="15371" max="15372" width="8.125" style="20" customWidth="1"/>
    <col min="15373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5" style="20" customWidth="1"/>
    <col min="15622" max="15626" width="7.625" style="20" customWidth="1"/>
    <col min="15627" max="15628" width="8.125" style="20" customWidth="1"/>
    <col min="15629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5" style="20" customWidth="1"/>
    <col min="15878" max="15882" width="7.625" style="20" customWidth="1"/>
    <col min="15883" max="15884" width="8.125" style="20" customWidth="1"/>
    <col min="15885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5" style="20" customWidth="1"/>
    <col min="16134" max="16138" width="7.625" style="20" customWidth="1"/>
    <col min="16139" max="16140" width="8.125" style="20" customWidth="1"/>
    <col min="16141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47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16983</v>
      </c>
      <c r="C9" s="67">
        <v>3236</v>
      </c>
      <c r="D9" s="28">
        <v>0</v>
      </c>
      <c r="E9" s="67">
        <f>SUM(C9:D10)</f>
        <v>3507</v>
      </c>
      <c r="F9" s="67">
        <f>B9+E9</f>
        <v>20490</v>
      </c>
      <c r="G9" s="67">
        <f t="shared" ref="G9:R9" si="0">SUM(G11:G26)</f>
        <v>2945</v>
      </c>
      <c r="H9" s="67">
        <f t="shared" si="0"/>
        <v>15443</v>
      </c>
      <c r="I9" s="67">
        <f t="shared" si="0"/>
        <v>18388</v>
      </c>
      <c r="J9" s="67">
        <f t="shared" si="0"/>
        <v>0</v>
      </c>
      <c r="K9" s="67">
        <f t="shared" si="0"/>
        <v>0</v>
      </c>
      <c r="L9" s="67">
        <f t="shared" si="0"/>
        <v>0</v>
      </c>
      <c r="M9" s="67">
        <f t="shared" si="0"/>
        <v>86</v>
      </c>
      <c r="N9" s="67">
        <f t="shared" si="0"/>
        <v>633</v>
      </c>
      <c r="O9" s="67">
        <f t="shared" si="0"/>
        <v>719</v>
      </c>
      <c r="P9" s="67">
        <f t="shared" si="0"/>
        <v>3031</v>
      </c>
      <c r="Q9" s="67">
        <f t="shared" si="0"/>
        <v>16076</v>
      </c>
      <c r="R9" s="65">
        <f t="shared" si="0"/>
        <v>19107</v>
      </c>
    </row>
    <row r="10" spans="1:18" x14ac:dyDescent="0.15">
      <c r="A10" s="69"/>
      <c r="B10" s="71"/>
      <c r="C10" s="71"/>
      <c r="D10" s="28">
        <v>271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297</v>
      </c>
      <c r="C11" s="63"/>
      <c r="D11" s="63"/>
      <c r="E11" s="63"/>
      <c r="F11" s="67">
        <f>B11</f>
        <v>297</v>
      </c>
      <c r="G11" s="67">
        <v>20</v>
      </c>
      <c r="H11" s="63">
        <v>216</v>
      </c>
      <c r="I11" s="63">
        <f>SUM(G11:H12)</f>
        <v>236</v>
      </c>
      <c r="J11" s="63">
        <v>0</v>
      </c>
      <c r="K11" s="63">
        <v>0</v>
      </c>
      <c r="L11" s="63">
        <f>SUM(J11:K12)</f>
        <v>0</v>
      </c>
      <c r="M11" s="63">
        <v>2</v>
      </c>
      <c r="N11" s="63">
        <v>59</v>
      </c>
      <c r="O11" s="63">
        <f>SUM(M11:N12)</f>
        <v>61</v>
      </c>
      <c r="P11" s="63">
        <f>G11+J11+M11</f>
        <v>22</v>
      </c>
      <c r="Q11" s="63">
        <f>H11+K11+N11</f>
        <v>275</v>
      </c>
      <c r="R11" s="72">
        <f>SUM(P11:Q12)</f>
        <v>297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255</v>
      </c>
      <c r="C13" s="63"/>
      <c r="D13" s="63"/>
      <c r="E13" s="63"/>
      <c r="F13" s="67">
        <f>B13</f>
        <v>255</v>
      </c>
      <c r="G13" s="67">
        <v>79</v>
      </c>
      <c r="H13" s="63">
        <v>1499</v>
      </c>
      <c r="I13" s="63">
        <f>SUM(G13:H14)</f>
        <v>1578</v>
      </c>
      <c r="J13" s="63">
        <v>0</v>
      </c>
      <c r="K13" s="63">
        <v>0</v>
      </c>
      <c r="L13" s="63">
        <f>SUM(J13:K14)</f>
        <v>0</v>
      </c>
      <c r="M13" s="63">
        <v>2</v>
      </c>
      <c r="N13" s="63">
        <v>71</v>
      </c>
      <c r="O13" s="63">
        <f>SUM(M13:N14)</f>
        <v>73</v>
      </c>
      <c r="P13" s="63">
        <f t="shared" ref="P13:Q13" si="1">G13+J13+M13</f>
        <v>81</v>
      </c>
      <c r="Q13" s="63">
        <f t="shared" si="1"/>
        <v>1570</v>
      </c>
      <c r="R13" s="72">
        <f>SUM(P13:Q14)</f>
        <v>1651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4850</v>
      </c>
      <c r="C15" s="63"/>
      <c r="D15" s="63"/>
      <c r="E15" s="63"/>
      <c r="F15" s="67">
        <f>B15</f>
        <v>4850</v>
      </c>
      <c r="G15" s="67">
        <v>595</v>
      </c>
      <c r="H15" s="63">
        <v>3958</v>
      </c>
      <c r="I15" s="63">
        <f>SUM(G15:H16)</f>
        <v>4553</v>
      </c>
      <c r="J15" s="63">
        <v>0</v>
      </c>
      <c r="K15" s="63">
        <v>0</v>
      </c>
      <c r="L15" s="63">
        <f>SUM(J15:K16)</f>
        <v>0</v>
      </c>
      <c r="M15" s="63">
        <v>26</v>
      </c>
      <c r="N15" s="63">
        <v>173</v>
      </c>
      <c r="O15" s="63">
        <f>SUM(M15:N16)</f>
        <v>199</v>
      </c>
      <c r="P15" s="63">
        <f t="shared" ref="P15:Q15" si="2">G15+J15+M15</f>
        <v>621</v>
      </c>
      <c r="Q15" s="63">
        <f t="shared" si="2"/>
        <v>4131</v>
      </c>
      <c r="R15" s="72">
        <f>SUM(P15:Q16)</f>
        <v>4752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3834</v>
      </c>
      <c r="C17" s="63"/>
      <c r="D17" s="63"/>
      <c r="E17" s="63"/>
      <c r="F17" s="67">
        <f>B17</f>
        <v>3834</v>
      </c>
      <c r="G17" s="67">
        <v>746</v>
      </c>
      <c r="H17" s="63">
        <v>3919</v>
      </c>
      <c r="I17" s="63">
        <f>SUM(G17:H18)</f>
        <v>4665</v>
      </c>
      <c r="J17" s="63">
        <v>0</v>
      </c>
      <c r="K17" s="63">
        <v>0</v>
      </c>
      <c r="L17" s="63">
        <f>SUM(J17:K18)</f>
        <v>0</v>
      </c>
      <c r="M17" s="63">
        <v>12</v>
      </c>
      <c r="N17" s="63">
        <v>91</v>
      </c>
      <c r="O17" s="63">
        <f>SUM(M17:N18)</f>
        <v>103</v>
      </c>
      <c r="P17" s="63">
        <f t="shared" ref="P17:Q17" si="3">G17+J17+M17</f>
        <v>758</v>
      </c>
      <c r="Q17" s="63">
        <f t="shared" si="3"/>
        <v>4010</v>
      </c>
      <c r="R17" s="72">
        <f>SUM(P17:Q18)</f>
        <v>4768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4017</v>
      </c>
      <c r="C19" s="63"/>
      <c r="D19" s="63"/>
      <c r="E19" s="63"/>
      <c r="F19" s="67">
        <f>B19</f>
        <v>4017</v>
      </c>
      <c r="G19" s="67">
        <v>481</v>
      </c>
      <c r="H19" s="63">
        <v>2569</v>
      </c>
      <c r="I19" s="63">
        <f>SUM(G19:H20)</f>
        <v>3050</v>
      </c>
      <c r="J19" s="63">
        <v>0</v>
      </c>
      <c r="K19" s="63">
        <v>0</v>
      </c>
      <c r="L19" s="63">
        <f>SUM(J19:K20)</f>
        <v>0</v>
      </c>
      <c r="M19" s="63">
        <v>8</v>
      </c>
      <c r="N19" s="63">
        <v>92</v>
      </c>
      <c r="O19" s="63">
        <f>SUM(M19:N20)</f>
        <v>100</v>
      </c>
      <c r="P19" s="63">
        <f t="shared" ref="P19:Q19" si="4">G19+J19+M19</f>
        <v>489</v>
      </c>
      <c r="Q19" s="63">
        <f t="shared" si="4"/>
        <v>2661</v>
      </c>
      <c r="R19" s="72">
        <f>SUM(P19:Q20)</f>
        <v>3150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2298</v>
      </c>
      <c r="C21" s="63"/>
      <c r="D21" s="63"/>
      <c r="E21" s="63"/>
      <c r="F21" s="67">
        <f>B21</f>
        <v>2298</v>
      </c>
      <c r="G21" s="67">
        <v>526</v>
      </c>
      <c r="H21" s="63">
        <v>974</v>
      </c>
      <c r="I21" s="63">
        <f>SUM(G21:H22)</f>
        <v>1500</v>
      </c>
      <c r="J21" s="63">
        <v>0</v>
      </c>
      <c r="K21" s="63">
        <v>0</v>
      </c>
      <c r="L21" s="63">
        <f>SUM(J21:K22)</f>
        <v>0</v>
      </c>
      <c r="M21" s="63">
        <v>23</v>
      </c>
      <c r="N21" s="63">
        <v>56</v>
      </c>
      <c r="O21" s="63">
        <f>SUM(M21:N22)</f>
        <v>79</v>
      </c>
      <c r="P21" s="63">
        <f t="shared" ref="P21:Q21" si="5">G21+J21+M21</f>
        <v>549</v>
      </c>
      <c r="Q21" s="63">
        <f t="shared" si="5"/>
        <v>1030</v>
      </c>
      <c r="R21" s="72">
        <f>SUM(P21:Q22)</f>
        <v>1579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167</v>
      </c>
      <c r="C23" s="63"/>
      <c r="D23" s="63"/>
      <c r="E23" s="63"/>
      <c r="F23" s="67">
        <f>B23</f>
        <v>167</v>
      </c>
      <c r="G23" s="67">
        <v>149</v>
      </c>
      <c r="H23" s="63">
        <v>437</v>
      </c>
      <c r="I23" s="63">
        <f>SUM(G23:H24)</f>
        <v>586</v>
      </c>
      <c r="J23" s="63">
        <v>0</v>
      </c>
      <c r="K23" s="63">
        <v>0</v>
      </c>
      <c r="L23" s="63">
        <f>SUM(J23:K24)</f>
        <v>0</v>
      </c>
      <c r="M23" s="63">
        <v>3</v>
      </c>
      <c r="N23" s="63">
        <v>32</v>
      </c>
      <c r="O23" s="63">
        <f>SUM(M23:N24)</f>
        <v>35</v>
      </c>
      <c r="P23" s="63">
        <f t="shared" ref="P23:Q23" si="6">G23+J23+M23</f>
        <v>152</v>
      </c>
      <c r="Q23" s="63">
        <f t="shared" si="6"/>
        <v>469</v>
      </c>
      <c r="R23" s="72">
        <f>SUM(P23:Q24)</f>
        <v>621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1265</v>
      </c>
      <c r="C25" s="63"/>
      <c r="D25" s="63"/>
      <c r="E25" s="63"/>
      <c r="F25" s="63">
        <f>B25</f>
        <v>1265</v>
      </c>
      <c r="G25" s="67">
        <v>349</v>
      </c>
      <c r="H25" s="63">
        <v>1871</v>
      </c>
      <c r="I25" s="67">
        <f>SUM(G25:H26)</f>
        <v>2220</v>
      </c>
      <c r="J25" s="63">
        <v>0</v>
      </c>
      <c r="K25" s="63">
        <v>0</v>
      </c>
      <c r="L25" s="67">
        <f>SUM(J25:K26)</f>
        <v>0</v>
      </c>
      <c r="M25" s="63">
        <v>10</v>
      </c>
      <c r="N25" s="63">
        <v>59</v>
      </c>
      <c r="O25" s="67">
        <f>SUM(M25:N26)</f>
        <v>69</v>
      </c>
      <c r="P25" s="63">
        <f>G25+J25+M25</f>
        <v>359</v>
      </c>
      <c r="Q25" s="63">
        <f>H25+K25+N25</f>
        <v>1930</v>
      </c>
      <c r="R25" s="65">
        <f>SUM(P25:Q26)</f>
        <v>2289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18094</v>
      </c>
      <c r="F29" s="61" t="s">
        <v>38</v>
      </c>
      <c r="G29" s="62"/>
      <c r="H29" s="29">
        <f>B9/E29</f>
        <v>0.93859843041892344</v>
      </c>
      <c r="I29" s="19"/>
      <c r="J29" s="31" t="s">
        <v>39</v>
      </c>
      <c r="K29" s="60" t="s">
        <v>40</v>
      </c>
      <c r="L29" s="60"/>
      <c r="M29" s="15">
        <v>16480</v>
      </c>
      <c r="N29" s="32" t="s">
        <v>38</v>
      </c>
      <c r="O29" s="33"/>
      <c r="P29" s="29">
        <f>H9/M29</f>
        <v>0.93707524271844655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16768</v>
      </c>
      <c r="F31" s="61" t="s">
        <v>38</v>
      </c>
      <c r="G31" s="62"/>
      <c r="H31" s="29">
        <f>B9/E31</f>
        <v>1.0128220419847329</v>
      </c>
      <c r="I31" s="19"/>
      <c r="J31" s="31" t="s">
        <v>42</v>
      </c>
      <c r="K31" s="60" t="s">
        <v>40</v>
      </c>
      <c r="L31" s="60"/>
      <c r="M31" s="16">
        <v>14972</v>
      </c>
      <c r="N31" s="32" t="s">
        <v>38</v>
      </c>
      <c r="O31" s="33"/>
      <c r="P31" s="29">
        <f>H9/M31</f>
        <v>1.0314587229495058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17200</v>
      </c>
      <c r="F33" s="61" t="s">
        <v>38</v>
      </c>
      <c r="G33" s="62"/>
      <c r="H33" s="29">
        <f>Q9/E33</f>
        <v>0.93465116279069771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15584</v>
      </c>
      <c r="F35" s="61" t="s">
        <v>38</v>
      </c>
      <c r="G35" s="62"/>
      <c r="H35" s="29">
        <f>Q9/E35</f>
        <v>1.031570841889117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DCFEC-6577-481C-9BA9-2DA6ABF82788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5" style="20" customWidth="1"/>
    <col min="6" max="10" width="7.625" style="20" customWidth="1"/>
    <col min="11" max="12" width="8.125" style="20" customWidth="1"/>
    <col min="13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5" style="20" customWidth="1"/>
    <col min="262" max="266" width="7.625" style="20" customWidth="1"/>
    <col min="267" max="268" width="8.125" style="20" customWidth="1"/>
    <col min="269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5" style="20" customWidth="1"/>
    <col min="518" max="522" width="7.625" style="20" customWidth="1"/>
    <col min="523" max="524" width="8.125" style="20" customWidth="1"/>
    <col min="525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5" style="20" customWidth="1"/>
    <col min="774" max="778" width="7.625" style="20" customWidth="1"/>
    <col min="779" max="780" width="8.125" style="20" customWidth="1"/>
    <col min="781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5" style="20" customWidth="1"/>
    <col min="1030" max="1034" width="7.625" style="20" customWidth="1"/>
    <col min="1035" max="1036" width="8.125" style="20" customWidth="1"/>
    <col min="1037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5" style="20" customWidth="1"/>
    <col min="1286" max="1290" width="7.625" style="20" customWidth="1"/>
    <col min="1291" max="1292" width="8.125" style="20" customWidth="1"/>
    <col min="1293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5" style="20" customWidth="1"/>
    <col min="1542" max="1546" width="7.625" style="20" customWidth="1"/>
    <col min="1547" max="1548" width="8.125" style="20" customWidth="1"/>
    <col min="1549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5" style="20" customWidth="1"/>
    <col min="1798" max="1802" width="7.625" style="20" customWidth="1"/>
    <col min="1803" max="1804" width="8.125" style="20" customWidth="1"/>
    <col min="1805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5" style="20" customWidth="1"/>
    <col min="2054" max="2058" width="7.625" style="20" customWidth="1"/>
    <col min="2059" max="2060" width="8.125" style="20" customWidth="1"/>
    <col min="2061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5" style="20" customWidth="1"/>
    <col min="2310" max="2314" width="7.625" style="20" customWidth="1"/>
    <col min="2315" max="2316" width="8.125" style="20" customWidth="1"/>
    <col min="2317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5" style="20" customWidth="1"/>
    <col min="2566" max="2570" width="7.625" style="20" customWidth="1"/>
    <col min="2571" max="2572" width="8.125" style="20" customWidth="1"/>
    <col min="2573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5" style="20" customWidth="1"/>
    <col min="2822" max="2826" width="7.625" style="20" customWidth="1"/>
    <col min="2827" max="2828" width="8.125" style="20" customWidth="1"/>
    <col min="2829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5" style="20" customWidth="1"/>
    <col min="3078" max="3082" width="7.625" style="20" customWidth="1"/>
    <col min="3083" max="3084" width="8.125" style="20" customWidth="1"/>
    <col min="3085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5" style="20" customWidth="1"/>
    <col min="3334" max="3338" width="7.625" style="20" customWidth="1"/>
    <col min="3339" max="3340" width="8.125" style="20" customWidth="1"/>
    <col min="3341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5" style="20" customWidth="1"/>
    <col min="3590" max="3594" width="7.625" style="20" customWidth="1"/>
    <col min="3595" max="3596" width="8.125" style="20" customWidth="1"/>
    <col min="3597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5" style="20" customWidth="1"/>
    <col min="3846" max="3850" width="7.625" style="20" customWidth="1"/>
    <col min="3851" max="3852" width="8.125" style="20" customWidth="1"/>
    <col min="3853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5" style="20" customWidth="1"/>
    <col min="4102" max="4106" width="7.625" style="20" customWidth="1"/>
    <col min="4107" max="4108" width="8.125" style="20" customWidth="1"/>
    <col min="4109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5" style="20" customWidth="1"/>
    <col min="4358" max="4362" width="7.625" style="20" customWidth="1"/>
    <col min="4363" max="4364" width="8.125" style="20" customWidth="1"/>
    <col min="4365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5" style="20" customWidth="1"/>
    <col min="4614" max="4618" width="7.625" style="20" customWidth="1"/>
    <col min="4619" max="4620" width="8.125" style="20" customWidth="1"/>
    <col min="4621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5" style="20" customWidth="1"/>
    <col min="4870" max="4874" width="7.625" style="20" customWidth="1"/>
    <col min="4875" max="4876" width="8.125" style="20" customWidth="1"/>
    <col min="4877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5" style="20" customWidth="1"/>
    <col min="5126" max="5130" width="7.625" style="20" customWidth="1"/>
    <col min="5131" max="5132" width="8.125" style="20" customWidth="1"/>
    <col min="5133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5" style="20" customWidth="1"/>
    <col min="5382" max="5386" width="7.625" style="20" customWidth="1"/>
    <col min="5387" max="5388" width="8.125" style="20" customWidth="1"/>
    <col min="5389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5" style="20" customWidth="1"/>
    <col min="5638" max="5642" width="7.625" style="20" customWidth="1"/>
    <col min="5643" max="5644" width="8.125" style="20" customWidth="1"/>
    <col min="5645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5" style="20" customWidth="1"/>
    <col min="5894" max="5898" width="7.625" style="20" customWidth="1"/>
    <col min="5899" max="5900" width="8.125" style="20" customWidth="1"/>
    <col min="5901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5" style="20" customWidth="1"/>
    <col min="6150" max="6154" width="7.625" style="20" customWidth="1"/>
    <col min="6155" max="6156" width="8.125" style="20" customWidth="1"/>
    <col min="6157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5" style="20" customWidth="1"/>
    <col min="6406" max="6410" width="7.625" style="20" customWidth="1"/>
    <col min="6411" max="6412" width="8.125" style="20" customWidth="1"/>
    <col min="6413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5" style="20" customWidth="1"/>
    <col min="6662" max="6666" width="7.625" style="20" customWidth="1"/>
    <col min="6667" max="6668" width="8.125" style="20" customWidth="1"/>
    <col min="6669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5" style="20" customWidth="1"/>
    <col min="6918" max="6922" width="7.625" style="20" customWidth="1"/>
    <col min="6923" max="6924" width="8.125" style="20" customWidth="1"/>
    <col min="6925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5" style="20" customWidth="1"/>
    <col min="7174" max="7178" width="7.625" style="20" customWidth="1"/>
    <col min="7179" max="7180" width="8.125" style="20" customWidth="1"/>
    <col min="7181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5" style="20" customWidth="1"/>
    <col min="7430" max="7434" width="7.625" style="20" customWidth="1"/>
    <col min="7435" max="7436" width="8.125" style="20" customWidth="1"/>
    <col min="7437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5" style="20" customWidth="1"/>
    <col min="7686" max="7690" width="7.625" style="20" customWidth="1"/>
    <col min="7691" max="7692" width="8.125" style="20" customWidth="1"/>
    <col min="7693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5" style="20" customWidth="1"/>
    <col min="7942" max="7946" width="7.625" style="20" customWidth="1"/>
    <col min="7947" max="7948" width="8.125" style="20" customWidth="1"/>
    <col min="7949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5" style="20" customWidth="1"/>
    <col min="8198" max="8202" width="7.625" style="20" customWidth="1"/>
    <col min="8203" max="8204" width="8.125" style="20" customWidth="1"/>
    <col min="8205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5" style="20" customWidth="1"/>
    <col min="8454" max="8458" width="7.625" style="20" customWidth="1"/>
    <col min="8459" max="8460" width="8.125" style="20" customWidth="1"/>
    <col min="8461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5" style="20" customWidth="1"/>
    <col min="8710" max="8714" width="7.625" style="20" customWidth="1"/>
    <col min="8715" max="8716" width="8.125" style="20" customWidth="1"/>
    <col min="8717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5" style="20" customWidth="1"/>
    <col min="8966" max="8970" width="7.625" style="20" customWidth="1"/>
    <col min="8971" max="8972" width="8.125" style="20" customWidth="1"/>
    <col min="8973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5" style="20" customWidth="1"/>
    <col min="9222" max="9226" width="7.625" style="20" customWidth="1"/>
    <col min="9227" max="9228" width="8.125" style="20" customWidth="1"/>
    <col min="9229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5" style="20" customWidth="1"/>
    <col min="9478" max="9482" width="7.625" style="20" customWidth="1"/>
    <col min="9483" max="9484" width="8.125" style="20" customWidth="1"/>
    <col min="9485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5" style="20" customWidth="1"/>
    <col min="9734" max="9738" width="7.625" style="20" customWidth="1"/>
    <col min="9739" max="9740" width="8.125" style="20" customWidth="1"/>
    <col min="9741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5" style="20" customWidth="1"/>
    <col min="9990" max="9994" width="7.625" style="20" customWidth="1"/>
    <col min="9995" max="9996" width="8.125" style="20" customWidth="1"/>
    <col min="9997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5" style="20" customWidth="1"/>
    <col min="10246" max="10250" width="7.625" style="20" customWidth="1"/>
    <col min="10251" max="10252" width="8.125" style="20" customWidth="1"/>
    <col min="10253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5" style="20" customWidth="1"/>
    <col min="10502" max="10506" width="7.625" style="20" customWidth="1"/>
    <col min="10507" max="10508" width="8.125" style="20" customWidth="1"/>
    <col min="10509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5" style="20" customWidth="1"/>
    <col min="10758" max="10762" width="7.625" style="20" customWidth="1"/>
    <col min="10763" max="10764" width="8.125" style="20" customWidth="1"/>
    <col min="10765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5" style="20" customWidth="1"/>
    <col min="11014" max="11018" width="7.625" style="20" customWidth="1"/>
    <col min="11019" max="11020" width="8.125" style="20" customWidth="1"/>
    <col min="11021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5" style="20" customWidth="1"/>
    <col min="11270" max="11274" width="7.625" style="20" customWidth="1"/>
    <col min="11275" max="11276" width="8.125" style="20" customWidth="1"/>
    <col min="11277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5" style="20" customWidth="1"/>
    <col min="11526" max="11530" width="7.625" style="20" customWidth="1"/>
    <col min="11531" max="11532" width="8.125" style="20" customWidth="1"/>
    <col min="11533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5" style="20" customWidth="1"/>
    <col min="11782" max="11786" width="7.625" style="20" customWidth="1"/>
    <col min="11787" max="11788" width="8.125" style="20" customWidth="1"/>
    <col min="11789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5" style="20" customWidth="1"/>
    <col min="12038" max="12042" width="7.625" style="20" customWidth="1"/>
    <col min="12043" max="12044" width="8.125" style="20" customWidth="1"/>
    <col min="12045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5" style="20" customWidth="1"/>
    <col min="12294" max="12298" width="7.625" style="20" customWidth="1"/>
    <col min="12299" max="12300" width="8.125" style="20" customWidth="1"/>
    <col min="12301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5" style="20" customWidth="1"/>
    <col min="12550" max="12554" width="7.625" style="20" customWidth="1"/>
    <col min="12555" max="12556" width="8.125" style="20" customWidth="1"/>
    <col min="12557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5" style="20" customWidth="1"/>
    <col min="12806" max="12810" width="7.625" style="20" customWidth="1"/>
    <col min="12811" max="12812" width="8.125" style="20" customWidth="1"/>
    <col min="12813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5" style="20" customWidth="1"/>
    <col min="13062" max="13066" width="7.625" style="20" customWidth="1"/>
    <col min="13067" max="13068" width="8.125" style="20" customWidth="1"/>
    <col min="13069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5" style="20" customWidth="1"/>
    <col min="13318" max="13322" width="7.625" style="20" customWidth="1"/>
    <col min="13323" max="13324" width="8.125" style="20" customWidth="1"/>
    <col min="13325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5" style="20" customWidth="1"/>
    <col min="13574" max="13578" width="7.625" style="20" customWidth="1"/>
    <col min="13579" max="13580" width="8.125" style="20" customWidth="1"/>
    <col min="13581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5" style="20" customWidth="1"/>
    <col min="13830" max="13834" width="7.625" style="20" customWidth="1"/>
    <col min="13835" max="13836" width="8.125" style="20" customWidth="1"/>
    <col min="13837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5" style="20" customWidth="1"/>
    <col min="14086" max="14090" width="7.625" style="20" customWidth="1"/>
    <col min="14091" max="14092" width="8.125" style="20" customWidth="1"/>
    <col min="14093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5" style="20" customWidth="1"/>
    <col min="14342" max="14346" width="7.625" style="20" customWidth="1"/>
    <col min="14347" max="14348" width="8.125" style="20" customWidth="1"/>
    <col min="14349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5" style="20" customWidth="1"/>
    <col min="14598" max="14602" width="7.625" style="20" customWidth="1"/>
    <col min="14603" max="14604" width="8.125" style="20" customWidth="1"/>
    <col min="14605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5" style="20" customWidth="1"/>
    <col min="14854" max="14858" width="7.625" style="20" customWidth="1"/>
    <col min="14859" max="14860" width="8.125" style="20" customWidth="1"/>
    <col min="14861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5" style="20" customWidth="1"/>
    <col min="15110" max="15114" width="7.625" style="20" customWidth="1"/>
    <col min="15115" max="15116" width="8.125" style="20" customWidth="1"/>
    <col min="15117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5" style="20" customWidth="1"/>
    <col min="15366" max="15370" width="7.625" style="20" customWidth="1"/>
    <col min="15371" max="15372" width="8.125" style="20" customWidth="1"/>
    <col min="15373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5" style="20" customWidth="1"/>
    <col min="15622" max="15626" width="7.625" style="20" customWidth="1"/>
    <col min="15627" max="15628" width="8.125" style="20" customWidth="1"/>
    <col min="15629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5" style="20" customWidth="1"/>
    <col min="15878" max="15882" width="7.625" style="20" customWidth="1"/>
    <col min="15883" max="15884" width="8.125" style="20" customWidth="1"/>
    <col min="15885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5" style="20" customWidth="1"/>
    <col min="16134" max="16138" width="7.625" style="20" customWidth="1"/>
    <col min="16139" max="16140" width="8.125" style="20" customWidth="1"/>
    <col min="16141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48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16853</v>
      </c>
      <c r="C9" s="67">
        <v>3180</v>
      </c>
      <c r="D9" s="28">
        <v>0</v>
      </c>
      <c r="E9" s="67">
        <f>SUM(C9:D10)</f>
        <v>3358</v>
      </c>
      <c r="F9" s="67">
        <f>B9+E9</f>
        <v>20211</v>
      </c>
      <c r="G9" s="67">
        <f t="shared" ref="G9:R9" si="0">SUM(G11:G26)</f>
        <v>2801</v>
      </c>
      <c r="H9" s="67">
        <f t="shared" si="0"/>
        <v>14857</v>
      </c>
      <c r="I9" s="67">
        <f t="shared" si="0"/>
        <v>17658</v>
      </c>
      <c r="J9" s="67">
        <f t="shared" si="0"/>
        <v>0</v>
      </c>
      <c r="K9" s="67">
        <f t="shared" si="0"/>
        <v>0</v>
      </c>
      <c r="L9" s="67">
        <f t="shared" si="0"/>
        <v>0</v>
      </c>
      <c r="M9" s="67">
        <f t="shared" si="0"/>
        <v>80</v>
      </c>
      <c r="N9" s="67">
        <f t="shared" si="0"/>
        <v>618</v>
      </c>
      <c r="O9" s="67">
        <f t="shared" si="0"/>
        <v>698</v>
      </c>
      <c r="P9" s="67">
        <f t="shared" si="0"/>
        <v>2881</v>
      </c>
      <c r="Q9" s="67">
        <f t="shared" si="0"/>
        <v>15475</v>
      </c>
      <c r="R9" s="65">
        <f t="shared" si="0"/>
        <v>18356</v>
      </c>
    </row>
    <row r="10" spans="1:18" x14ac:dyDescent="0.15">
      <c r="A10" s="69"/>
      <c r="B10" s="71"/>
      <c r="C10" s="71"/>
      <c r="D10" s="28">
        <v>178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291</v>
      </c>
      <c r="C11" s="63"/>
      <c r="D11" s="63"/>
      <c r="E11" s="63"/>
      <c r="F11" s="67">
        <f>B11</f>
        <v>291</v>
      </c>
      <c r="G11" s="67">
        <v>20</v>
      </c>
      <c r="H11" s="63">
        <v>213</v>
      </c>
      <c r="I11" s="63">
        <f>SUM(G11:H12)</f>
        <v>233</v>
      </c>
      <c r="J11" s="63">
        <v>0</v>
      </c>
      <c r="K11" s="63">
        <v>0</v>
      </c>
      <c r="L11" s="63">
        <f>SUM(J11:K12)</f>
        <v>0</v>
      </c>
      <c r="M11" s="63">
        <v>2</v>
      </c>
      <c r="N11" s="63">
        <v>62</v>
      </c>
      <c r="O11" s="63">
        <f>SUM(M11:N12)</f>
        <v>64</v>
      </c>
      <c r="P11" s="63">
        <f>G11+J11+M11</f>
        <v>22</v>
      </c>
      <c r="Q11" s="63">
        <f>H11+K11+N11</f>
        <v>275</v>
      </c>
      <c r="R11" s="72">
        <f>SUM(P11:Q12)</f>
        <v>297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272</v>
      </c>
      <c r="C13" s="63"/>
      <c r="D13" s="63"/>
      <c r="E13" s="63"/>
      <c r="F13" s="67">
        <f>B13</f>
        <v>272</v>
      </c>
      <c r="G13" s="67">
        <v>133</v>
      </c>
      <c r="H13" s="63">
        <v>1533</v>
      </c>
      <c r="I13" s="63">
        <f>SUM(G13:H14)</f>
        <v>1666</v>
      </c>
      <c r="J13" s="63">
        <v>0</v>
      </c>
      <c r="K13" s="63">
        <v>0</v>
      </c>
      <c r="L13" s="63">
        <f>SUM(J13:K14)</f>
        <v>0</v>
      </c>
      <c r="M13" s="63">
        <v>2</v>
      </c>
      <c r="N13" s="63">
        <v>70</v>
      </c>
      <c r="O13" s="63">
        <f>SUM(M13:N14)</f>
        <v>72</v>
      </c>
      <c r="P13" s="63">
        <f t="shared" ref="P13:Q13" si="1">G13+J13+M13</f>
        <v>135</v>
      </c>
      <c r="Q13" s="63">
        <f t="shared" si="1"/>
        <v>1603</v>
      </c>
      <c r="R13" s="72">
        <f>SUM(P13:Q14)</f>
        <v>1738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4717</v>
      </c>
      <c r="C15" s="63"/>
      <c r="D15" s="63"/>
      <c r="E15" s="63"/>
      <c r="F15" s="67">
        <f>B15</f>
        <v>4717</v>
      </c>
      <c r="G15" s="67">
        <v>489</v>
      </c>
      <c r="H15" s="63">
        <v>3756</v>
      </c>
      <c r="I15" s="63">
        <f>SUM(G15:H16)</f>
        <v>4245</v>
      </c>
      <c r="J15" s="63">
        <v>0</v>
      </c>
      <c r="K15" s="63">
        <v>0</v>
      </c>
      <c r="L15" s="63">
        <f>SUM(J15:K16)</f>
        <v>0</v>
      </c>
      <c r="M15" s="63">
        <v>25</v>
      </c>
      <c r="N15" s="63">
        <v>162</v>
      </c>
      <c r="O15" s="63">
        <f>SUM(M15:N16)</f>
        <v>187</v>
      </c>
      <c r="P15" s="63">
        <f t="shared" ref="P15:Q15" si="2">G15+J15+M15</f>
        <v>514</v>
      </c>
      <c r="Q15" s="63">
        <f t="shared" si="2"/>
        <v>3918</v>
      </c>
      <c r="R15" s="72">
        <f>SUM(P15:Q16)</f>
        <v>4432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4067</v>
      </c>
      <c r="C17" s="63"/>
      <c r="D17" s="63"/>
      <c r="E17" s="63"/>
      <c r="F17" s="67">
        <f>B17</f>
        <v>4067</v>
      </c>
      <c r="G17" s="67">
        <v>787</v>
      </c>
      <c r="H17" s="63">
        <v>3853</v>
      </c>
      <c r="I17" s="63">
        <f>SUM(G17:H18)</f>
        <v>4640</v>
      </c>
      <c r="J17" s="63">
        <v>0</v>
      </c>
      <c r="K17" s="63">
        <v>0</v>
      </c>
      <c r="L17" s="63">
        <f>SUM(J17:K18)</f>
        <v>0</v>
      </c>
      <c r="M17" s="63">
        <v>11</v>
      </c>
      <c r="N17" s="63">
        <v>88</v>
      </c>
      <c r="O17" s="63">
        <f>SUM(M17:N18)</f>
        <v>99</v>
      </c>
      <c r="P17" s="63">
        <f t="shared" ref="P17:Q17" si="3">G17+J17+M17</f>
        <v>798</v>
      </c>
      <c r="Q17" s="63">
        <f t="shared" si="3"/>
        <v>3941</v>
      </c>
      <c r="R17" s="72">
        <f>SUM(P17:Q18)</f>
        <v>4739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3874</v>
      </c>
      <c r="C19" s="63"/>
      <c r="D19" s="63"/>
      <c r="E19" s="63"/>
      <c r="F19" s="67">
        <f>B19</f>
        <v>3874</v>
      </c>
      <c r="G19" s="67">
        <v>471</v>
      </c>
      <c r="H19" s="63">
        <v>2363</v>
      </c>
      <c r="I19" s="63">
        <f>SUM(G19:H20)</f>
        <v>2834</v>
      </c>
      <c r="J19" s="63">
        <v>0</v>
      </c>
      <c r="K19" s="63">
        <v>0</v>
      </c>
      <c r="L19" s="63">
        <f>SUM(J19:K20)</f>
        <v>0</v>
      </c>
      <c r="M19" s="63">
        <v>10</v>
      </c>
      <c r="N19" s="63">
        <v>86</v>
      </c>
      <c r="O19" s="63">
        <f>SUM(M19:N20)</f>
        <v>96</v>
      </c>
      <c r="P19" s="63">
        <f t="shared" ref="P19:Q19" si="4">G19+J19+M19</f>
        <v>481</v>
      </c>
      <c r="Q19" s="63">
        <f t="shared" si="4"/>
        <v>2449</v>
      </c>
      <c r="R19" s="72">
        <f>SUM(P19:Q20)</f>
        <v>2930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2193</v>
      </c>
      <c r="C21" s="63"/>
      <c r="D21" s="63"/>
      <c r="E21" s="63"/>
      <c r="F21" s="67">
        <f>B21</f>
        <v>2193</v>
      </c>
      <c r="G21" s="67">
        <v>445</v>
      </c>
      <c r="H21" s="63">
        <v>888</v>
      </c>
      <c r="I21" s="63">
        <f>SUM(G21:H22)</f>
        <v>1333</v>
      </c>
      <c r="J21" s="63">
        <v>0</v>
      </c>
      <c r="K21" s="63">
        <v>0</v>
      </c>
      <c r="L21" s="63">
        <f>SUM(J21:K22)</f>
        <v>0</v>
      </c>
      <c r="M21" s="63">
        <v>20</v>
      </c>
      <c r="N21" s="63">
        <v>56</v>
      </c>
      <c r="O21" s="63">
        <f>SUM(M21:N22)</f>
        <v>76</v>
      </c>
      <c r="P21" s="63">
        <f t="shared" ref="P21:Q21" si="5">G21+J21+M21</f>
        <v>465</v>
      </c>
      <c r="Q21" s="63">
        <f t="shared" si="5"/>
        <v>944</v>
      </c>
      <c r="R21" s="72">
        <f>SUM(P21:Q22)</f>
        <v>1409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194</v>
      </c>
      <c r="C23" s="63"/>
      <c r="D23" s="63"/>
      <c r="E23" s="63"/>
      <c r="F23" s="67">
        <f>B23</f>
        <v>194</v>
      </c>
      <c r="G23" s="67">
        <v>128</v>
      </c>
      <c r="H23" s="63">
        <v>435</v>
      </c>
      <c r="I23" s="63">
        <f>SUM(G23:H24)</f>
        <v>563</v>
      </c>
      <c r="J23" s="63">
        <v>0</v>
      </c>
      <c r="K23" s="63">
        <v>0</v>
      </c>
      <c r="L23" s="63">
        <f>SUM(J23:K24)</f>
        <v>0</v>
      </c>
      <c r="M23" s="63">
        <v>2</v>
      </c>
      <c r="N23" s="63">
        <v>38</v>
      </c>
      <c r="O23" s="63">
        <f>SUM(M23:N24)</f>
        <v>40</v>
      </c>
      <c r="P23" s="63">
        <f t="shared" ref="P23:Q23" si="6">G23+J23+M23</f>
        <v>130</v>
      </c>
      <c r="Q23" s="63">
        <f t="shared" si="6"/>
        <v>473</v>
      </c>
      <c r="R23" s="72">
        <f>SUM(P23:Q24)</f>
        <v>603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1245</v>
      </c>
      <c r="C25" s="63"/>
      <c r="D25" s="63"/>
      <c r="E25" s="63"/>
      <c r="F25" s="63">
        <f>B25</f>
        <v>1245</v>
      </c>
      <c r="G25" s="67">
        <v>328</v>
      </c>
      <c r="H25" s="63">
        <v>1816</v>
      </c>
      <c r="I25" s="67">
        <f>SUM(G25:H26)</f>
        <v>2144</v>
      </c>
      <c r="J25" s="63">
        <v>0</v>
      </c>
      <c r="K25" s="63">
        <v>0</v>
      </c>
      <c r="L25" s="67">
        <f>SUM(J25:K26)</f>
        <v>0</v>
      </c>
      <c r="M25" s="63">
        <v>8</v>
      </c>
      <c r="N25" s="63">
        <v>56</v>
      </c>
      <c r="O25" s="67">
        <f>SUM(M25:N26)</f>
        <v>64</v>
      </c>
      <c r="P25" s="63">
        <f>G25+J25+M25</f>
        <v>336</v>
      </c>
      <c r="Q25" s="63">
        <f>H25+K25+N25</f>
        <v>1872</v>
      </c>
      <c r="R25" s="65">
        <f>SUM(P25:Q26)</f>
        <v>2208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16983</v>
      </c>
      <c r="F29" s="61" t="s">
        <v>38</v>
      </c>
      <c r="G29" s="62"/>
      <c r="H29" s="29">
        <f>B9/E29</f>
        <v>0.99234528646293352</v>
      </c>
      <c r="I29" s="19"/>
      <c r="J29" s="31" t="s">
        <v>39</v>
      </c>
      <c r="K29" s="60" t="s">
        <v>40</v>
      </c>
      <c r="L29" s="60"/>
      <c r="M29" s="15">
        <v>15443</v>
      </c>
      <c r="N29" s="32" t="s">
        <v>38</v>
      </c>
      <c r="O29" s="33"/>
      <c r="P29" s="29">
        <f>H9/M29</f>
        <v>0.96205400505083205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16285</v>
      </c>
      <c r="F31" s="61" t="s">
        <v>38</v>
      </c>
      <c r="G31" s="62"/>
      <c r="H31" s="29">
        <f>B9/E31</f>
        <v>1.0348787227509979</v>
      </c>
      <c r="I31" s="19"/>
      <c r="J31" s="31" t="s">
        <v>42</v>
      </c>
      <c r="K31" s="60" t="s">
        <v>40</v>
      </c>
      <c r="L31" s="60"/>
      <c r="M31" s="16">
        <v>14169</v>
      </c>
      <c r="N31" s="32" t="s">
        <v>38</v>
      </c>
      <c r="O31" s="33"/>
      <c r="P31" s="29">
        <f>H9/M31</f>
        <v>1.0485567083068672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16076</v>
      </c>
      <c r="F33" s="61" t="s">
        <v>38</v>
      </c>
      <c r="G33" s="62"/>
      <c r="H33" s="29">
        <f>Q9/E33</f>
        <v>0.96261507837770588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14747</v>
      </c>
      <c r="F35" s="61" t="s">
        <v>38</v>
      </c>
      <c r="G35" s="62"/>
      <c r="H35" s="29">
        <f>Q9/E35</f>
        <v>1.0493659727402183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8266-FEBF-490F-A87A-1889CF06D109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5" style="20" customWidth="1"/>
    <col min="6" max="10" width="7.625" style="20" customWidth="1"/>
    <col min="11" max="12" width="8.125" style="20" customWidth="1"/>
    <col min="13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5" style="20" customWidth="1"/>
    <col min="262" max="266" width="7.625" style="20" customWidth="1"/>
    <col min="267" max="268" width="8.125" style="20" customWidth="1"/>
    <col min="269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5" style="20" customWidth="1"/>
    <col min="518" max="522" width="7.625" style="20" customWidth="1"/>
    <col min="523" max="524" width="8.125" style="20" customWidth="1"/>
    <col min="525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5" style="20" customWidth="1"/>
    <col min="774" max="778" width="7.625" style="20" customWidth="1"/>
    <col min="779" max="780" width="8.125" style="20" customWidth="1"/>
    <col min="781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5" style="20" customWidth="1"/>
    <col min="1030" max="1034" width="7.625" style="20" customWidth="1"/>
    <col min="1035" max="1036" width="8.125" style="20" customWidth="1"/>
    <col min="1037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5" style="20" customWidth="1"/>
    <col min="1286" max="1290" width="7.625" style="20" customWidth="1"/>
    <col min="1291" max="1292" width="8.125" style="20" customWidth="1"/>
    <col min="1293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5" style="20" customWidth="1"/>
    <col min="1542" max="1546" width="7.625" style="20" customWidth="1"/>
    <col min="1547" max="1548" width="8.125" style="20" customWidth="1"/>
    <col min="1549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5" style="20" customWidth="1"/>
    <col min="1798" max="1802" width="7.625" style="20" customWidth="1"/>
    <col min="1803" max="1804" width="8.125" style="20" customWidth="1"/>
    <col min="1805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5" style="20" customWidth="1"/>
    <col min="2054" max="2058" width="7.625" style="20" customWidth="1"/>
    <col min="2059" max="2060" width="8.125" style="20" customWidth="1"/>
    <col min="2061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5" style="20" customWidth="1"/>
    <col min="2310" max="2314" width="7.625" style="20" customWidth="1"/>
    <col min="2315" max="2316" width="8.125" style="20" customWidth="1"/>
    <col min="2317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5" style="20" customWidth="1"/>
    <col min="2566" max="2570" width="7.625" style="20" customWidth="1"/>
    <col min="2571" max="2572" width="8.125" style="20" customWidth="1"/>
    <col min="2573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5" style="20" customWidth="1"/>
    <col min="2822" max="2826" width="7.625" style="20" customWidth="1"/>
    <col min="2827" max="2828" width="8.125" style="20" customWidth="1"/>
    <col min="2829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5" style="20" customWidth="1"/>
    <col min="3078" max="3082" width="7.625" style="20" customWidth="1"/>
    <col min="3083" max="3084" width="8.125" style="20" customWidth="1"/>
    <col min="3085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5" style="20" customWidth="1"/>
    <col min="3334" max="3338" width="7.625" style="20" customWidth="1"/>
    <col min="3339" max="3340" width="8.125" style="20" customWidth="1"/>
    <col min="3341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5" style="20" customWidth="1"/>
    <col min="3590" max="3594" width="7.625" style="20" customWidth="1"/>
    <col min="3595" max="3596" width="8.125" style="20" customWidth="1"/>
    <col min="3597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5" style="20" customWidth="1"/>
    <col min="3846" max="3850" width="7.625" style="20" customWidth="1"/>
    <col min="3851" max="3852" width="8.125" style="20" customWidth="1"/>
    <col min="3853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5" style="20" customWidth="1"/>
    <col min="4102" max="4106" width="7.625" style="20" customWidth="1"/>
    <col min="4107" max="4108" width="8.125" style="20" customWidth="1"/>
    <col min="4109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5" style="20" customWidth="1"/>
    <col min="4358" max="4362" width="7.625" style="20" customWidth="1"/>
    <col min="4363" max="4364" width="8.125" style="20" customWidth="1"/>
    <col min="4365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5" style="20" customWidth="1"/>
    <col min="4614" max="4618" width="7.625" style="20" customWidth="1"/>
    <col min="4619" max="4620" width="8.125" style="20" customWidth="1"/>
    <col min="4621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5" style="20" customWidth="1"/>
    <col min="4870" max="4874" width="7.625" style="20" customWidth="1"/>
    <col min="4875" max="4876" width="8.125" style="20" customWidth="1"/>
    <col min="4877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5" style="20" customWidth="1"/>
    <col min="5126" max="5130" width="7.625" style="20" customWidth="1"/>
    <col min="5131" max="5132" width="8.125" style="20" customWidth="1"/>
    <col min="5133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5" style="20" customWidth="1"/>
    <col min="5382" max="5386" width="7.625" style="20" customWidth="1"/>
    <col min="5387" max="5388" width="8.125" style="20" customWidth="1"/>
    <col min="5389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5" style="20" customWidth="1"/>
    <col min="5638" max="5642" width="7.625" style="20" customWidth="1"/>
    <col min="5643" max="5644" width="8.125" style="20" customWidth="1"/>
    <col min="5645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5" style="20" customWidth="1"/>
    <col min="5894" max="5898" width="7.625" style="20" customWidth="1"/>
    <col min="5899" max="5900" width="8.125" style="20" customWidth="1"/>
    <col min="5901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5" style="20" customWidth="1"/>
    <col min="6150" max="6154" width="7.625" style="20" customWidth="1"/>
    <col min="6155" max="6156" width="8.125" style="20" customWidth="1"/>
    <col min="6157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5" style="20" customWidth="1"/>
    <col min="6406" max="6410" width="7.625" style="20" customWidth="1"/>
    <col min="6411" max="6412" width="8.125" style="20" customWidth="1"/>
    <col min="6413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5" style="20" customWidth="1"/>
    <col min="6662" max="6666" width="7.625" style="20" customWidth="1"/>
    <col min="6667" max="6668" width="8.125" style="20" customWidth="1"/>
    <col min="6669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5" style="20" customWidth="1"/>
    <col min="6918" max="6922" width="7.625" style="20" customWidth="1"/>
    <col min="6923" max="6924" width="8.125" style="20" customWidth="1"/>
    <col min="6925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5" style="20" customWidth="1"/>
    <col min="7174" max="7178" width="7.625" style="20" customWidth="1"/>
    <col min="7179" max="7180" width="8.125" style="20" customWidth="1"/>
    <col min="7181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5" style="20" customWidth="1"/>
    <col min="7430" max="7434" width="7.625" style="20" customWidth="1"/>
    <col min="7435" max="7436" width="8.125" style="20" customWidth="1"/>
    <col min="7437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5" style="20" customWidth="1"/>
    <col min="7686" max="7690" width="7.625" style="20" customWidth="1"/>
    <col min="7691" max="7692" width="8.125" style="20" customWidth="1"/>
    <col min="7693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5" style="20" customWidth="1"/>
    <col min="7942" max="7946" width="7.625" style="20" customWidth="1"/>
    <col min="7947" max="7948" width="8.125" style="20" customWidth="1"/>
    <col min="7949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5" style="20" customWidth="1"/>
    <col min="8198" max="8202" width="7.625" style="20" customWidth="1"/>
    <col min="8203" max="8204" width="8.125" style="20" customWidth="1"/>
    <col min="8205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5" style="20" customWidth="1"/>
    <col min="8454" max="8458" width="7.625" style="20" customWidth="1"/>
    <col min="8459" max="8460" width="8.125" style="20" customWidth="1"/>
    <col min="8461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5" style="20" customWidth="1"/>
    <col min="8710" max="8714" width="7.625" style="20" customWidth="1"/>
    <col min="8715" max="8716" width="8.125" style="20" customWidth="1"/>
    <col min="8717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5" style="20" customWidth="1"/>
    <col min="8966" max="8970" width="7.625" style="20" customWidth="1"/>
    <col min="8971" max="8972" width="8.125" style="20" customWidth="1"/>
    <col min="8973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5" style="20" customWidth="1"/>
    <col min="9222" max="9226" width="7.625" style="20" customWidth="1"/>
    <col min="9227" max="9228" width="8.125" style="20" customWidth="1"/>
    <col min="9229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5" style="20" customWidth="1"/>
    <col min="9478" max="9482" width="7.625" style="20" customWidth="1"/>
    <col min="9483" max="9484" width="8.125" style="20" customWidth="1"/>
    <col min="9485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5" style="20" customWidth="1"/>
    <col min="9734" max="9738" width="7.625" style="20" customWidth="1"/>
    <col min="9739" max="9740" width="8.125" style="20" customWidth="1"/>
    <col min="9741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5" style="20" customWidth="1"/>
    <col min="9990" max="9994" width="7.625" style="20" customWidth="1"/>
    <col min="9995" max="9996" width="8.125" style="20" customWidth="1"/>
    <col min="9997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5" style="20" customWidth="1"/>
    <col min="10246" max="10250" width="7.625" style="20" customWidth="1"/>
    <col min="10251" max="10252" width="8.125" style="20" customWidth="1"/>
    <col min="10253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5" style="20" customWidth="1"/>
    <col min="10502" max="10506" width="7.625" style="20" customWidth="1"/>
    <col min="10507" max="10508" width="8.125" style="20" customWidth="1"/>
    <col min="10509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5" style="20" customWidth="1"/>
    <col min="10758" max="10762" width="7.625" style="20" customWidth="1"/>
    <col min="10763" max="10764" width="8.125" style="20" customWidth="1"/>
    <col min="10765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5" style="20" customWidth="1"/>
    <col min="11014" max="11018" width="7.625" style="20" customWidth="1"/>
    <col min="11019" max="11020" width="8.125" style="20" customWidth="1"/>
    <col min="11021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5" style="20" customWidth="1"/>
    <col min="11270" max="11274" width="7.625" style="20" customWidth="1"/>
    <col min="11275" max="11276" width="8.125" style="20" customWidth="1"/>
    <col min="11277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5" style="20" customWidth="1"/>
    <col min="11526" max="11530" width="7.625" style="20" customWidth="1"/>
    <col min="11531" max="11532" width="8.125" style="20" customWidth="1"/>
    <col min="11533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5" style="20" customWidth="1"/>
    <col min="11782" max="11786" width="7.625" style="20" customWidth="1"/>
    <col min="11787" max="11788" width="8.125" style="20" customWidth="1"/>
    <col min="11789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5" style="20" customWidth="1"/>
    <col min="12038" max="12042" width="7.625" style="20" customWidth="1"/>
    <col min="12043" max="12044" width="8.125" style="20" customWidth="1"/>
    <col min="12045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5" style="20" customWidth="1"/>
    <col min="12294" max="12298" width="7.625" style="20" customWidth="1"/>
    <col min="12299" max="12300" width="8.125" style="20" customWidth="1"/>
    <col min="12301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5" style="20" customWidth="1"/>
    <col min="12550" max="12554" width="7.625" style="20" customWidth="1"/>
    <col min="12555" max="12556" width="8.125" style="20" customWidth="1"/>
    <col min="12557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5" style="20" customWidth="1"/>
    <col min="12806" max="12810" width="7.625" style="20" customWidth="1"/>
    <col min="12811" max="12812" width="8.125" style="20" customWidth="1"/>
    <col min="12813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5" style="20" customWidth="1"/>
    <col min="13062" max="13066" width="7.625" style="20" customWidth="1"/>
    <col min="13067" max="13068" width="8.125" style="20" customWidth="1"/>
    <col min="13069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5" style="20" customWidth="1"/>
    <col min="13318" max="13322" width="7.625" style="20" customWidth="1"/>
    <col min="13323" max="13324" width="8.125" style="20" customWidth="1"/>
    <col min="13325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5" style="20" customWidth="1"/>
    <col min="13574" max="13578" width="7.625" style="20" customWidth="1"/>
    <col min="13579" max="13580" width="8.125" style="20" customWidth="1"/>
    <col min="13581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5" style="20" customWidth="1"/>
    <col min="13830" max="13834" width="7.625" style="20" customWidth="1"/>
    <col min="13835" max="13836" width="8.125" style="20" customWidth="1"/>
    <col min="13837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5" style="20" customWidth="1"/>
    <col min="14086" max="14090" width="7.625" style="20" customWidth="1"/>
    <col min="14091" max="14092" width="8.125" style="20" customWidth="1"/>
    <col min="14093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5" style="20" customWidth="1"/>
    <col min="14342" max="14346" width="7.625" style="20" customWidth="1"/>
    <col min="14347" max="14348" width="8.125" style="20" customWidth="1"/>
    <col min="14349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5" style="20" customWidth="1"/>
    <col min="14598" max="14602" width="7.625" style="20" customWidth="1"/>
    <col min="14603" max="14604" width="8.125" style="20" customWidth="1"/>
    <col min="14605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5" style="20" customWidth="1"/>
    <col min="14854" max="14858" width="7.625" style="20" customWidth="1"/>
    <col min="14859" max="14860" width="8.125" style="20" customWidth="1"/>
    <col min="14861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5" style="20" customWidth="1"/>
    <col min="15110" max="15114" width="7.625" style="20" customWidth="1"/>
    <col min="15115" max="15116" width="8.125" style="20" customWidth="1"/>
    <col min="15117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5" style="20" customWidth="1"/>
    <col min="15366" max="15370" width="7.625" style="20" customWidth="1"/>
    <col min="15371" max="15372" width="8.125" style="20" customWidth="1"/>
    <col min="15373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5" style="20" customWidth="1"/>
    <col min="15622" max="15626" width="7.625" style="20" customWidth="1"/>
    <col min="15627" max="15628" width="8.125" style="20" customWidth="1"/>
    <col min="15629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5" style="20" customWidth="1"/>
    <col min="15878" max="15882" width="7.625" style="20" customWidth="1"/>
    <col min="15883" max="15884" width="8.125" style="20" customWidth="1"/>
    <col min="15885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5" style="20" customWidth="1"/>
    <col min="16134" max="16138" width="7.625" style="20" customWidth="1"/>
    <col min="16139" max="16140" width="8.125" style="20" customWidth="1"/>
    <col min="16141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49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16860</v>
      </c>
      <c r="C9" s="67">
        <v>3226</v>
      </c>
      <c r="D9" s="28">
        <v>0</v>
      </c>
      <c r="E9" s="67">
        <f>SUM(C9:D10)</f>
        <v>3452</v>
      </c>
      <c r="F9" s="67">
        <f>B9+E9</f>
        <v>20312</v>
      </c>
      <c r="G9" s="67">
        <f t="shared" ref="G9:R9" si="0">SUM(G11:G26)</f>
        <v>2985</v>
      </c>
      <c r="H9" s="67">
        <f t="shared" si="0"/>
        <v>16041</v>
      </c>
      <c r="I9" s="67">
        <f t="shared" si="0"/>
        <v>19026</v>
      </c>
      <c r="J9" s="67">
        <f t="shared" si="0"/>
        <v>0</v>
      </c>
      <c r="K9" s="67">
        <f t="shared" si="0"/>
        <v>0</v>
      </c>
      <c r="L9" s="67">
        <f t="shared" si="0"/>
        <v>0</v>
      </c>
      <c r="M9" s="67">
        <f t="shared" si="0"/>
        <v>96</v>
      </c>
      <c r="N9" s="67">
        <f t="shared" si="0"/>
        <v>685</v>
      </c>
      <c r="O9" s="67">
        <f t="shared" si="0"/>
        <v>781</v>
      </c>
      <c r="P9" s="67">
        <f t="shared" si="0"/>
        <v>3081</v>
      </c>
      <c r="Q9" s="67">
        <f t="shared" si="0"/>
        <v>16726</v>
      </c>
      <c r="R9" s="65">
        <f t="shared" si="0"/>
        <v>19807</v>
      </c>
    </row>
    <row r="10" spans="1:18" x14ac:dyDescent="0.15">
      <c r="A10" s="69"/>
      <c r="B10" s="71"/>
      <c r="C10" s="71"/>
      <c r="D10" s="28">
        <v>226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287</v>
      </c>
      <c r="C11" s="63"/>
      <c r="D11" s="63"/>
      <c r="E11" s="63"/>
      <c r="F11" s="67">
        <f>B11</f>
        <v>287</v>
      </c>
      <c r="G11" s="67">
        <v>21</v>
      </c>
      <c r="H11" s="63">
        <v>209</v>
      </c>
      <c r="I11" s="63">
        <f>SUM(G11:H12)</f>
        <v>230</v>
      </c>
      <c r="J11" s="63">
        <v>0</v>
      </c>
      <c r="K11" s="63">
        <v>0</v>
      </c>
      <c r="L11" s="63">
        <f>SUM(J11:K12)</f>
        <v>0</v>
      </c>
      <c r="M11" s="63">
        <v>2</v>
      </c>
      <c r="N11" s="63">
        <v>63</v>
      </c>
      <c r="O11" s="63">
        <f>SUM(M11:N12)</f>
        <v>65</v>
      </c>
      <c r="P11" s="63">
        <f>G11+J11+M11</f>
        <v>23</v>
      </c>
      <c r="Q11" s="63">
        <f>H11+K11+N11</f>
        <v>272</v>
      </c>
      <c r="R11" s="72">
        <f>SUM(P11:Q12)</f>
        <v>295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303</v>
      </c>
      <c r="C13" s="63"/>
      <c r="D13" s="63"/>
      <c r="E13" s="63"/>
      <c r="F13" s="67">
        <f>B13</f>
        <v>303</v>
      </c>
      <c r="G13" s="67">
        <v>103</v>
      </c>
      <c r="H13" s="63">
        <v>1609</v>
      </c>
      <c r="I13" s="63">
        <f>SUM(G13:H14)</f>
        <v>1712</v>
      </c>
      <c r="J13" s="63">
        <v>0</v>
      </c>
      <c r="K13" s="63">
        <v>0</v>
      </c>
      <c r="L13" s="63">
        <f>SUM(J13:K14)</f>
        <v>0</v>
      </c>
      <c r="M13" s="63">
        <v>4</v>
      </c>
      <c r="N13" s="63">
        <v>70</v>
      </c>
      <c r="O13" s="63">
        <f>SUM(M13:N14)</f>
        <v>74</v>
      </c>
      <c r="P13" s="63">
        <f t="shared" ref="P13:Q13" si="1">G13+J13+M13</f>
        <v>107</v>
      </c>
      <c r="Q13" s="63">
        <f t="shared" si="1"/>
        <v>1679</v>
      </c>
      <c r="R13" s="72">
        <f>SUM(P13:Q14)</f>
        <v>1786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4695</v>
      </c>
      <c r="C15" s="63"/>
      <c r="D15" s="63"/>
      <c r="E15" s="63"/>
      <c r="F15" s="67">
        <f>B15</f>
        <v>4695</v>
      </c>
      <c r="G15" s="67">
        <v>589</v>
      </c>
      <c r="H15" s="63">
        <v>4050</v>
      </c>
      <c r="I15" s="63">
        <f>SUM(G15:H16)</f>
        <v>4639</v>
      </c>
      <c r="J15" s="63">
        <v>0</v>
      </c>
      <c r="K15" s="63">
        <v>0</v>
      </c>
      <c r="L15" s="63">
        <f>SUM(J15:K16)</f>
        <v>0</v>
      </c>
      <c r="M15" s="63">
        <v>29</v>
      </c>
      <c r="N15" s="63">
        <v>191</v>
      </c>
      <c r="O15" s="63">
        <f>SUM(M15:N16)</f>
        <v>220</v>
      </c>
      <c r="P15" s="63">
        <f t="shared" ref="P15:Q15" si="2">G15+J15+M15</f>
        <v>618</v>
      </c>
      <c r="Q15" s="63">
        <f t="shared" si="2"/>
        <v>4241</v>
      </c>
      <c r="R15" s="72">
        <f>SUM(P15:Q16)</f>
        <v>4859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4093</v>
      </c>
      <c r="C17" s="63"/>
      <c r="D17" s="63"/>
      <c r="E17" s="63"/>
      <c r="F17" s="67">
        <f>B17</f>
        <v>4093</v>
      </c>
      <c r="G17" s="67">
        <v>792</v>
      </c>
      <c r="H17" s="63">
        <v>4169</v>
      </c>
      <c r="I17" s="63">
        <f>SUM(G17:H18)</f>
        <v>4961</v>
      </c>
      <c r="J17" s="63">
        <v>0</v>
      </c>
      <c r="K17" s="63">
        <v>0</v>
      </c>
      <c r="L17" s="63">
        <f>SUM(J17:K18)</f>
        <v>0</v>
      </c>
      <c r="M17" s="63">
        <v>12</v>
      </c>
      <c r="N17" s="63">
        <v>97</v>
      </c>
      <c r="O17" s="63">
        <f>SUM(M17:N18)</f>
        <v>109</v>
      </c>
      <c r="P17" s="63">
        <f t="shared" ref="P17:Q17" si="3">G17+J17+M17</f>
        <v>804</v>
      </c>
      <c r="Q17" s="63">
        <f t="shared" si="3"/>
        <v>4266</v>
      </c>
      <c r="R17" s="72">
        <f>SUM(P17:Q18)</f>
        <v>5070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3798</v>
      </c>
      <c r="C19" s="63"/>
      <c r="D19" s="63"/>
      <c r="E19" s="63"/>
      <c r="F19" s="67">
        <f>B19</f>
        <v>3798</v>
      </c>
      <c r="G19" s="67">
        <v>474</v>
      </c>
      <c r="H19" s="63">
        <v>2711</v>
      </c>
      <c r="I19" s="63">
        <f>SUM(G19:H20)</f>
        <v>3185</v>
      </c>
      <c r="J19" s="63">
        <v>0</v>
      </c>
      <c r="K19" s="63">
        <v>0</v>
      </c>
      <c r="L19" s="63">
        <f>SUM(J19:K20)</f>
        <v>0</v>
      </c>
      <c r="M19" s="63">
        <v>9</v>
      </c>
      <c r="N19" s="63">
        <v>96</v>
      </c>
      <c r="O19" s="63">
        <f>SUM(M19:N20)</f>
        <v>105</v>
      </c>
      <c r="P19" s="63">
        <f t="shared" ref="P19:Q19" si="4">G19+J19+M19</f>
        <v>483</v>
      </c>
      <c r="Q19" s="63">
        <f t="shared" si="4"/>
        <v>2807</v>
      </c>
      <c r="R19" s="72">
        <f>SUM(P19:Q20)</f>
        <v>3290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2255</v>
      </c>
      <c r="C21" s="63"/>
      <c r="D21" s="63"/>
      <c r="E21" s="63"/>
      <c r="F21" s="67">
        <f>B21</f>
        <v>2255</v>
      </c>
      <c r="G21" s="67">
        <v>529</v>
      </c>
      <c r="H21" s="63">
        <v>1010</v>
      </c>
      <c r="I21" s="63">
        <f>SUM(G21:H22)</f>
        <v>1539</v>
      </c>
      <c r="J21" s="63">
        <v>0</v>
      </c>
      <c r="K21" s="63">
        <v>0</v>
      </c>
      <c r="L21" s="63">
        <f>SUM(J21:K22)</f>
        <v>0</v>
      </c>
      <c r="M21" s="63">
        <v>26</v>
      </c>
      <c r="N21" s="63">
        <v>64</v>
      </c>
      <c r="O21" s="63">
        <f>SUM(M21:N22)</f>
        <v>90</v>
      </c>
      <c r="P21" s="63">
        <f t="shared" ref="P21:Q21" si="5">G21+J21+M21</f>
        <v>555</v>
      </c>
      <c r="Q21" s="63">
        <f t="shared" si="5"/>
        <v>1074</v>
      </c>
      <c r="R21" s="72">
        <f>SUM(P21:Q22)</f>
        <v>1629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187</v>
      </c>
      <c r="C23" s="63"/>
      <c r="D23" s="63"/>
      <c r="E23" s="63"/>
      <c r="F23" s="67">
        <f>B23</f>
        <v>187</v>
      </c>
      <c r="G23" s="67">
        <v>145</v>
      </c>
      <c r="H23" s="63">
        <v>435</v>
      </c>
      <c r="I23" s="63">
        <f>SUM(G23:H24)</f>
        <v>580</v>
      </c>
      <c r="J23" s="63">
        <v>0</v>
      </c>
      <c r="K23" s="63">
        <v>0</v>
      </c>
      <c r="L23" s="63">
        <f>SUM(J23:K24)</f>
        <v>0</v>
      </c>
      <c r="M23" s="63">
        <v>3</v>
      </c>
      <c r="N23" s="63">
        <v>44</v>
      </c>
      <c r="O23" s="63">
        <f>SUM(M23:N24)</f>
        <v>47</v>
      </c>
      <c r="P23" s="63">
        <f t="shared" ref="P23:Q23" si="6">G23+J23+M23</f>
        <v>148</v>
      </c>
      <c r="Q23" s="63">
        <f t="shared" si="6"/>
        <v>479</v>
      </c>
      <c r="R23" s="72">
        <f>SUM(P23:Q24)</f>
        <v>627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1242</v>
      </c>
      <c r="C25" s="63"/>
      <c r="D25" s="63"/>
      <c r="E25" s="63"/>
      <c r="F25" s="63">
        <f>B25</f>
        <v>1242</v>
      </c>
      <c r="G25" s="67">
        <v>332</v>
      </c>
      <c r="H25" s="63">
        <v>1848</v>
      </c>
      <c r="I25" s="67">
        <f>SUM(G25:H26)</f>
        <v>2180</v>
      </c>
      <c r="J25" s="63">
        <v>0</v>
      </c>
      <c r="K25" s="63">
        <v>0</v>
      </c>
      <c r="L25" s="67">
        <f>SUM(J25:K26)</f>
        <v>0</v>
      </c>
      <c r="M25" s="63">
        <v>11</v>
      </c>
      <c r="N25" s="63">
        <v>60</v>
      </c>
      <c r="O25" s="67">
        <f>SUM(M25:N26)</f>
        <v>71</v>
      </c>
      <c r="P25" s="63">
        <f>G25+J25+M25</f>
        <v>343</v>
      </c>
      <c r="Q25" s="63">
        <f>H25+K25+N25</f>
        <v>1908</v>
      </c>
      <c r="R25" s="65">
        <f>SUM(P25:Q26)</f>
        <v>2251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16853</v>
      </c>
      <c r="F29" s="61" t="s">
        <v>38</v>
      </c>
      <c r="G29" s="62"/>
      <c r="H29" s="29">
        <f>B9/E29</f>
        <v>1.0004153563163829</v>
      </c>
      <c r="I29" s="19"/>
      <c r="J29" s="31" t="s">
        <v>39</v>
      </c>
      <c r="K29" s="60" t="s">
        <v>40</v>
      </c>
      <c r="L29" s="60"/>
      <c r="M29" s="15">
        <v>14857</v>
      </c>
      <c r="N29" s="32" t="s">
        <v>38</v>
      </c>
      <c r="O29" s="33"/>
      <c r="P29" s="29">
        <f>H9/M29</f>
        <v>1.0796930739718651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17104</v>
      </c>
      <c r="F31" s="61" t="s">
        <v>38</v>
      </c>
      <c r="G31" s="62"/>
      <c r="H31" s="29">
        <f>B9/E31</f>
        <v>0.98573433115060805</v>
      </c>
      <c r="I31" s="19"/>
      <c r="J31" s="31" t="s">
        <v>42</v>
      </c>
      <c r="K31" s="60" t="s">
        <v>40</v>
      </c>
      <c r="L31" s="60"/>
      <c r="M31" s="16">
        <v>15201</v>
      </c>
      <c r="N31" s="32" t="s">
        <v>38</v>
      </c>
      <c r="O31" s="33"/>
      <c r="P31" s="29">
        <f>H9/M31</f>
        <v>1.0552595223998422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15475</v>
      </c>
      <c r="F33" s="61" t="s">
        <v>38</v>
      </c>
      <c r="G33" s="62"/>
      <c r="H33" s="29">
        <f>Q9/E33</f>
        <v>1.0808400646203553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15848</v>
      </c>
      <c r="F35" s="61" t="s">
        <v>38</v>
      </c>
      <c r="G35" s="62"/>
      <c r="H35" s="29">
        <f>Q9/E35</f>
        <v>1.0554013124684503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B18B-64C8-4654-9363-77B74B33869E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5" style="20" customWidth="1"/>
    <col min="6" max="10" width="7.625" style="20" customWidth="1"/>
    <col min="11" max="12" width="8.125" style="20" customWidth="1"/>
    <col min="13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5" style="20" customWidth="1"/>
    <col min="262" max="266" width="7.625" style="20" customWidth="1"/>
    <col min="267" max="268" width="8.125" style="20" customWidth="1"/>
    <col min="269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5" style="20" customWidth="1"/>
    <col min="518" max="522" width="7.625" style="20" customWidth="1"/>
    <col min="523" max="524" width="8.125" style="20" customWidth="1"/>
    <col min="525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5" style="20" customWidth="1"/>
    <col min="774" max="778" width="7.625" style="20" customWidth="1"/>
    <col min="779" max="780" width="8.125" style="20" customWidth="1"/>
    <col min="781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5" style="20" customWidth="1"/>
    <col min="1030" max="1034" width="7.625" style="20" customWidth="1"/>
    <col min="1035" max="1036" width="8.125" style="20" customWidth="1"/>
    <col min="1037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5" style="20" customWidth="1"/>
    <col min="1286" max="1290" width="7.625" style="20" customWidth="1"/>
    <col min="1291" max="1292" width="8.125" style="20" customWidth="1"/>
    <col min="1293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5" style="20" customWidth="1"/>
    <col min="1542" max="1546" width="7.625" style="20" customWidth="1"/>
    <col min="1547" max="1548" width="8.125" style="20" customWidth="1"/>
    <col min="1549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5" style="20" customWidth="1"/>
    <col min="1798" max="1802" width="7.625" style="20" customWidth="1"/>
    <col min="1803" max="1804" width="8.125" style="20" customWidth="1"/>
    <col min="1805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5" style="20" customWidth="1"/>
    <col min="2054" max="2058" width="7.625" style="20" customWidth="1"/>
    <col min="2059" max="2060" width="8.125" style="20" customWidth="1"/>
    <col min="2061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5" style="20" customWidth="1"/>
    <col min="2310" max="2314" width="7.625" style="20" customWidth="1"/>
    <col min="2315" max="2316" width="8.125" style="20" customWidth="1"/>
    <col min="2317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5" style="20" customWidth="1"/>
    <col min="2566" max="2570" width="7.625" style="20" customWidth="1"/>
    <col min="2571" max="2572" width="8.125" style="20" customWidth="1"/>
    <col min="2573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5" style="20" customWidth="1"/>
    <col min="2822" max="2826" width="7.625" style="20" customWidth="1"/>
    <col min="2827" max="2828" width="8.125" style="20" customWidth="1"/>
    <col min="2829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5" style="20" customWidth="1"/>
    <col min="3078" max="3082" width="7.625" style="20" customWidth="1"/>
    <col min="3083" max="3084" width="8.125" style="20" customWidth="1"/>
    <col min="3085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5" style="20" customWidth="1"/>
    <col min="3334" max="3338" width="7.625" style="20" customWidth="1"/>
    <col min="3339" max="3340" width="8.125" style="20" customWidth="1"/>
    <col min="3341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5" style="20" customWidth="1"/>
    <col min="3590" max="3594" width="7.625" style="20" customWidth="1"/>
    <col min="3595" max="3596" width="8.125" style="20" customWidth="1"/>
    <col min="3597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5" style="20" customWidth="1"/>
    <col min="3846" max="3850" width="7.625" style="20" customWidth="1"/>
    <col min="3851" max="3852" width="8.125" style="20" customWidth="1"/>
    <col min="3853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5" style="20" customWidth="1"/>
    <col min="4102" max="4106" width="7.625" style="20" customWidth="1"/>
    <col min="4107" max="4108" width="8.125" style="20" customWidth="1"/>
    <col min="4109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5" style="20" customWidth="1"/>
    <col min="4358" max="4362" width="7.625" style="20" customWidth="1"/>
    <col min="4363" max="4364" width="8.125" style="20" customWidth="1"/>
    <col min="4365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5" style="20" customWidth="1"/>
    <col min="4614" max="4618" width="7.625" style="20" customWidth="1"/>
    <col min="4619" max="4620" width="8.125" style="20" customWidth="1"/>
    <col min="4621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5" style="20" customWidth="1"/>
    <col min="4870" max="4874" width="7.625" style="20" customWidth="1"/>
    <col min="4875" max="4876" width="8.125" style="20" customWidth="1"/>
    <col min="4877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5" style="20" customWidth="1"/>
    <col min="5126" max="5130" width="7.625" style="20" customWidth="1"/>
    <col min="5131" max="5132" width="8.125" style="20" customWidth="1"/>
    <col min="5133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5" style="20" customWidth="1"/>
    <col min="5382" max="5386" width="7.625" style="20" customWidth="1"/>
    <col min="5387" max="5388" width="8.125" style="20" customWidth="1"/>
    <col min="5389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5" style="20" customWidth="1"/>
    <col min="5638" max="5642" width="7.625" style="20" customWidth="1"/>
    <col min="5643" max="5644" width="8.125" style="20" customWidth="1"/>
    <col min="5645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5" style="20" customWidth="1"/>
    <col min="5894" max="5898" width="7.625" style="20" customWidth="1"/>
    <col min="5899" max="5900" width="8.125" style="20" customWidth="1"/>
    <col min="5901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5" style="20" customWidth="1"/>
    <col min="6150" max="6154" width="7.625" style="20" customWidth="1"/>
    <col min="6155" max="6156" width="8.125" style="20" customWidth="1"/>
    <col min="6157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5" style="20" customWidth="1"/>
    <col min="6406" max="6410" width="7.625" style="20" customWidth="1"/>
    <col min="6411" max="6412" width="8.125" style="20" customWidth="1"/>
    <col min="6413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5" style="20" customWidth="1"/>
    <col min="6662" max="6666" width="7.625" style="20" customWidth="1"/>
    <col min="6667" max="6668" width="8.125" style="20" customWidth="1"/>
    <col min="6669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5" style="20" customWidth="1"/>
    <col min="6918" max="6922" width="7.625" style="20" customWidth="1"/>
    <col min="6923" max="6924" width="8.125" style="20" customWidth="1"/>
    <col min="6925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5" style="20" customWidth="1"/>
    <col min="7174" max="7178" width="7.625" style="20" customWidth="1"/>
    <col min="7179" max="7180" width="8.125" style="20" customWidth="1"/>
    <col min="7181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5" style="20" customWidth="1"/>
    <col min="7430" max="7434" width="7.625" style="20" customWidth="1"/>
    <col min="7435" max="7436" width="8.125" style="20" customWidth="1"/>
    <col min="7437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5" style="20" customWidth="1"/>
    <col min="7686" max="7690" width="7.625" style="20" customWidth="1"/>
    <col min="7691" max="7692" width="8.125" style="20" customWidth="1"/>
    <col min="7693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5" style="20" customWidth="1"/>
    <col min="7942" max="7946" width="7.625" style="20" customWidth="1"/>
    <col min="7947" max="7948" width="8.125" style="20" customWidth="1"/>
    <col min="7949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5" style="20" customWidth="1"/>
    <col min="8198" max="8202" width="7.625" style="20" customWidth="1"/>
    <col min="8203" max="8204" width="8.125" style="20" customWidth="1"/>
    <col min="8205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5" style="20" customWidth="1"/>
    <col min="8454" max="8458" width="7.625" style="20" customWidth="1"/>
    <col min="8459" max="8460" width="8.125" style="20" customWidth="1"/>
    <col min="8461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5" style="20" customWidth="1"/>
    <col min="8710" max="8714" width="7.625" style="20" customWidth="1"/>
    <col min="8715" max="8716" width="8.125" style="20" customWidth="1"/>
    <col min="8717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5" style="20" customWidth="1"/>
    <col min="8966" max="8970" width="7.625" style="20" customWidth="1"/>
    <col min="8971" max="8972" width="8.125" style="20" customWidth="1"/>
    <col min="8973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5" style="20" customWidth="1"/>
    <col min="9222" max="9226" width="7.625" style="20" customWidth="1"/>
    <col min="9227" max="9228" width="8.125" style="20" customWidth="1"/>
    <col min="9229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5" style="20" customWidth="1"/>
    <col min="9478" max="9482" width="7.625" style="20" customWidth="1"/>
    <col min="9483" max="9484" width="8.125" style="20" customWidth="1"/>
    <col min="9485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5" style="20" customWidth="1"/>
    <col min="9734" max="9738" width="7.625" style="20" customWidth="1"/>
    <col min="9739" max="9740" width="8.125" style="20" customWidth="1"/>
    <col min="9741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5" style="20" customWidth="1"/>
    <col min="9990" max="9994" width="7.625" style="20" customWidth="1"/>
    <col min="9995" max="9996" width="8.125" style="20" customWidth="1"/>
    <col min="9997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5" style="20" customWidth="1"/>
    <col min="10246" max="10250" width="7.625" style="20" customWidth="1"/>
    <col min="10251" max="10252" width="8.125" style="20" customWidth="1"/>
    <col min="10253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5" style="20" customWidth="1"/>
    <col min="10502" max="10506" width="7.625" style="20" customWidth="1"/>
    <col min="10507" max="10508" width="8.125" style="20" customWidth="1"/>
    <col min="10509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5" style="20" customWidth="1"/>
    <col min="10758" max="10762" width="7.625" style="20" customWidth="1"/>
    <col min="10763" max="10764" width="8.125" style="20" customWidth="1"/>
    <col min="10765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5" style="20" customWidth="1"/>
    <col min="11014" max="11018" width="7.625" style="20" customWidth="1"/>
    <col min="11019" max="11020" width="8.125" style="20" customWidth="1"/>
    <col min="11021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5" style="20" customWidth="1"/>
    <col min="11270" max="11274" width="7.625" style="20" customWidth="1"/>
    <col min="11275" max="11276" width="8.125" style="20" customWidth="1"/>
    <col min="11277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5" style="20" customWidth="1"/>
    <col min="11526" max="11530" width="7.625" style="20" customWidth="1"/>
    <col min="11531" max="11532" width="8.125" style="20" customWidth="1"/>
    <col min="11533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5" style="20" customWidth="1"/>
    <col min="11782" max="11786" width="7.625" style="20" customWidth="1"/>
    <col min="11787" max="11788" width="8.125" style="20" customWidth="1"/>
    <col min="11789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5" style="20" customWidth="1"/>
    <col min="12038" max="12042" width="7.625" style="20" customWidth="1"/>
    <col min="12043" max="12044" width="8.125" style="20" customWidth="1"/>
    <col min="12045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5" style="20" customWidth="1"/>
    <col min="12294" max="12298" width="7.625" style="20" customWidth="1"/>
    <col min="12299" max="12300" width="8.125" style="20" customWidth="1"/>
    <col min="12301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5" style="20" customWidth="1"/>
    <col min="12550" max="12554" width="7.625" style="20" customWidth="1"/>
    <col min="12555" max="12556" width="8.125" style="20" customWidth="1"/>
    <col min="12557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5" style="20" customWidth="1"/>
    <col min="12806" max="12810" width="7.625" style="20" customWidth="1"/>
    <col min="12811" max="12812" width="8.125" style="20" customWidth="1"/>
    <col min="12813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5" style="20" customWidth="1"/>
    <col min="13062" max="13066" width="7.625" style="20" customWidth="1"/>
    <col min="13067" max="13068" width="8.125" style="20" customWidth="1"/>
    <col min="13069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5" style="20" customWidth="1"/>
    <col min="13318" max="13322" width="7.625" style="20" customWidth="1"/>
    <col min="13323" max="13324" width="8.125" style="20" customWidth="1"/>
    <col min="13325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5" style="20" customWidth="1"/>
    <col min="13574" max="13578" width="7.625" style="20" customWidth="1"/>
    <col min="13579" max="13580" width="8.125" style="20" customWidth="1"/>
    <col min="13581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5" style="20" customWidth="1"/>
    <col min="13830" max="13834" width="7.625" style="20" customWidth="1"/>
    <col min="13835" max="13836" width="8.125" style="20" customWidth="1"/>
    <col min="13837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5" style="20" customWidth="1"/>
    <col min="14086" max="14090" width="7.625" style="20" customWidth="1"/>
    <col min="14091" max="14092" width="8.125" style="20" customWidth="1"/>
    <col min="14093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5" style="20" customWidth="1"/>
    <col min="14342" max="14346" width="7.625" style="20" customWidth="1"/>
    <col min="14347" max="14348" width="8.125" style="20" customWidth="1"/>
    <col min="14349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5" style="20" customWidth="1"/>
    <col min="14598" max="14602" width="7.625" style="20" customWidth="1"/>
    <col min="14603" max="14604" width="8.125" style="20" customWidth="1"/>
    <col min="14605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5" style="20" customWidth="1"/>
    <col min="14854" max="14858" width="7.625" style="20" customWidth="1"/>
    <col min="14859" max="14860" width="8.125" style="20" customWidth="1"/>
    <col min="14861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5" style="20" customWidth="1"/>
    <col min="15110" max="15114" width="7.625" style="20" customWidth="1"/>
    <col min="15115" max="15116" width="8.125" style="20" customWidth="1"/>
    <col min="15117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5" style="20" customWidth="1"/>
    <col min="15366" max="15370" width="7.625" style="20" customWidth="1"/>
    <col min="15371" max="15372" width="8.125" style="20" customWidth="1"/>
    <col min="15373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5" style="20" customWidth="1"/>
    <col min="15622" max="15626" width="7.625" style="20" customWidth="1"/>
    <col min="15627" max="15628" width="8.125" style="20" customWidth="1"/>
    <col min="15629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5" style="20" customWidth="1"/>
    <col min="15878" max="15882" width="7.625" style="20" customWidth="1"/>
    <col min="15883" max="15884" width="8.125" style="20" customWidth="1"/>
    <col min="15885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5" style="20" customWidth="1"/>
    <col min="16134" max="16138" width="7.625" style="20" customWidth="1"/>
    <col min="16139" max="16140" width="8.125" style="20" customWidth="1"/>
    <col min="16141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50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17492</v>
      </c>
      <c r="C9" s="67">
        <v>3253</v>
      </c>
      <c r="D9" s="28">
        <v>0</v>
      </c>
      <c r="E9" s="67">
        <f>SUM(C9:D10)</f>
        <v>3465</v>
      </c>
      <c r="F9" s="67">
        <f>B9+E9</f>
        <v>20957</v>
      </c>
      <c r="G9" s="67">
        <f t="shared" ref="G9:R9" si="0">SUM(G11:G26)</f>
        <v>2765</v>
      </c>
      <c r="H9" s="67">
        <f t="shared" si="0"/>
        <v>16397</v>
      </c>
      <c r="I9" s="67">
        <f t="shared" si="0"/>
        <v>19162</v>
      </c>
      <c r="J9" s="67">
        <f t="shared" si="0"/>
        <v>0</v>
      </c>
      <c r="K9" s="67">
        <f t="shared" si="0"/>
        <v>0</v>
      </c>
      <c r="L9" s="67">
        <f t="shared" si="0"/>
        <v>0</v>
      </c>
      <c r="M9" s="67">
        <f t="shared" si="0"/>
        <v>97</v>
      </c>
      <c r="N9" s="67">
        <f t="shared" si="0"/>
        <v>632</v>
      </c>
      <c r="O9" s="67">
        <f t="shared" si="0"/>
        <v>729</v>
      </c>
      <c r="P9" s="67">
        <f t="shared" si="0"/>
        <v>2862</v>
      </c>
      <c r="Q9" s="67">
        <f t="shared" si="0"/>
        <v>17029</v>
      </c>
      <c r="R9" s="65">
        <f t="shared" si="0"/>
        <v>19891</v>
      </c>
    </row>
    <row r="10" spans="1:18" x14ac:dyDescent="0.15">
      <c r="A10" s="69"/>
      <c r="B10" s="71"/>
      <c r="C10" s="71"/>
      <c r="D10" s="28">
        <v>212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297</v>
      </c>
      <c r="C11" s="63"/>
      <c r="D11" s="63"/>
      <c r="E11" s="63"/>
      <c r="F11" s="67">
        <f>B11</f>
        <v>297</v>
      </c>
      <c r="G11" s="67">
        <v>21</v>
      </c>
      <c r="H11" s="63">
        <v>215</v>
      </c>
      <c r="I11" s="63">
        <f>SUM(G11:H12)</f>
        <v>236</v>
      </c>
      <c r="J11" s="63">
        <v>0</v>
      </c>
      <c r="K11" s="63">
        <v>0</v>
      </c>
      <c r="L11" s="63">
        <f>SUM(J11:K12)</f>
        <v>0</v>
      </c>
      <c r="M11" s="63">
        <v>3</v>
      </c>
      <c r="N11" s="63">
        <v>58</v>
      </c>
      <c r="O11" s="63">
        <f>SUM(M11:N12)</f>
        <v>61</v>
      </c>
      <c r="P11" s="63">
        <f>G11+J11+M11</f>
        <v>24</v>
      </c>
      <c r="Q11" s="63">
        <f>H11+K11+N11</f>
        <v>273</v>
      </c>
      <c r="R11" s="72">
        <f>SUM(P11:Q12)</f>
        <v>297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308</v>
      </c>
      <c r="C13" s="63"/>
      <c r="D13" s="63"/>
      <c r="E13" s="63"/>
      <c r="F13" s="67">
        <f>B13</f>
        <v>308</v>
      </c>
      <c r="G13" s="67">
        <v>77</v>
      </c>
      <c r="H13" s="63">
        <v>1836</v>
      </c>
      <c r="I13" s="63">
        <f>SUM(G13:H14)</f>
        <v>1913</v>
      </c>
      <c r="J13" s="63">
        <v>0</v>
      </c>
      <c r="K13" s="63">
        <v>0</v>
      </c>
      <c r="L13" s="63">
        <f>SUM(J13:K14)</f>
        <v>0</v>
      </c>
      <c r="M13" s="63">
        <v>4</v>
      </c>
      <c r="N13" s="63">
        <v>65</v>
      </c>
      <c r="O13" s="63">
        <f>SUM(M13:N14)</f>
        <v>69</v>
      </c>
      <c r="P13" s="63">
        <f t="shared" ref="P13:Q13" si="1">G13+J13+M13</f>
        <v>81</v>
      </c>
      <c r="Q13" s="63">
        <f t="shared" si="1"/>
        <v>1901</v>
      </c>
      <c r="R13" s="72">
        <f>SUM(P13:Q14)</f>
        <v>1982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5183</v>
      </c>
      <c r="C15" s="63"/>
      <c r="D15" s="63"/>
      <c r="E15" s="63"/>
      <c r="F15" s="67">
        <f>B15</f>
        <v>5183</v>
      </c>
      <c r="G15" s="67">
        <v>515</v>
      </c>
      <c r="H15" s="63">
        <v>4243</v>
      </c>
      <c r="I15" s="63">
        <f>SUM(G15:H16)</f>
        <v>4758</v>
      </c>
      <c r="J15" s="63">
        <v>0</v>
      </c>
      <c r="K15" s="63">
        <v>0</v>
      </c>
      <c r="L15" s="63">
        <f>SUM(J15:K16)</f>
        <v>0</v>
      </c>
      <c r="M15" s="63">
        <v>28</v>
      </c>
      <c r="N15" s="63">
        <v>181</v>
      </c>
      <c r="O15" s="63">
        <f>SUM(M15:N16)</f>
        <v>209</v>
      </c>
      <c r="P15" s="63">
        <f t="shared" ref="P15:Q15" si="2">G15+J15+M15</f>
        <v>543</v>
      </c>
      <c r="Q15" s="63">
        <f t="shared" si="2"/>
        <v>4424</v>
      </c>
      <c r="R15" s="72">
        <f>SUM(P15:Q16)</f>
        <v>4967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4162</v>
      </c>
      <c r="C17" s="63"/>
      <c r="D17" s="63"/>
      <c r="E17" s="63"/>
      <c r="F17" s="67">
        <f>B17</f>
        <v>4162</v>
      </c>
      <c r="G17" s="67">
        <v>860</v>
      </c>
      <c r="H17" s="63">
        <v>4002</v>
      </c>
      <c r="I17" s="63">
        <f>SUM(G17:H18)</f>
        <v>4862</v>
      </c>
      <c r="J17" s="63">
        <v>0</v>
      </c>
      <c r="K17" s="63">
        <v>0</v>
      </c>
      <c r="L17" s="63">
        <f>SUM(J17:K18)</f>
        <v>0</v>
      </c>
      <c r="M17" s="63">
        <v>12</v>
      </c>
      <c r="N17" s="63">
        <v>94</v>
      </c>
      <c r="O17" s="63">
        <f>SUM(M17:N18)</f>
        <v>106</v>
      </c>
      <c r="P17" s="63">
        <f t="shared" ref="P17:Q17" si="3">G17+J17+M17</f>
        <v>872</v>
      </c>
      <c r="Q17" s="63">
        <f t="shared" si="3"/>
        <v>4096</v>
      </c>
      <c r="R17" s="72">
        <f>SUM(P17:Q18)</f>
        <v>4968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3480</v>
      </c>
      <c r="C19" s="63"/>
      <c r="D19" s="63"/>
      <c r="E19" s="63"/>
      <c r="F19" s="67">
        <f>B19</f>
        <v>3480</v>
      </c>
      <c r="G19" s="67">
        <v>420</v>
      </c>
      <c r="H19" s="63">
        <v>2591</v>
      </c>
      <c r="I19" s="63">
        <f>SUM(G19:H20)</f>
        <v>3011</v>
      </c>
      <c r="J19" s="63">
        <v>0</v>
      </c>
      <c r="K19" s="63">
        <v>0</v>
      </c>
      <c r="L19" s="63">
        <f>SUM(J19:K20)</f>
        <v>0</v>
      </c>
      <c r="M19" s="63">
        <v>7</v>
      </c>
      <c r="N19" s="63">
        <v>90</v>
      </c>
      <c r="O19" s="63">
        <f>SUM(M19:N20)</f>
        <v>97</v>
      </c>
      <c r="P19" s="63">
        <f t="shared" ref="P19:Q19" si="4">G19+J19+M19</f>
        <v>427</v>
      </c>
      <c r="Q19" s="63">
        <f t="shared" si="4"/>
        <v>2681</v>
      </c>
      <c r="R19" s="72">
        <f>SUM(P19:Q20)</f>
        <v>3108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2485</v>
      </c>
      <c r="C21" s="63"/>
      <c r="D21" s="63"/>
      <c r="E21" s="63"/>
      <c r="F21" s="67">
        <f>B21</f>
        <v>2485</v>
      </c>
      <c r="G21" s="67">
        <v>472</v>
      </c>
      <c r="H21" s="63">
        <v>993</v>
      </c>
      <c r="I21" s="63">
        <f>SUM(G21:H22)</f>
        <v>1465</v>
      </c>
      <c r="J21" s="63">
        <v>0</v>
      </c>
      <c r="K21" s="63">
        <v>0</v>
      </c>
      <c r="L21" s="63">
        <f>SUM(J21:K22)</f>
        <v>0</v>
      </c>
      <c r="M21" s="63">
        <v>25</v>
      </c>
      <c r="N21" s="63">
        <v>59</v>
      </c>
      <c r="O21" s="63">
        <f>SUM(M21:N22)</f>
        <v>84</v>
      </c>
      <c r="P21" s="63">
        <f t="shared" ref="P21:Q21" si="5">G21+J21+M21</f>
        <v>497</v>
      </c>
      <c r="Q21" s="63">
        <f t="shared" si="5"/>
        <v>1052</v>
      </c>
      <c r="R21" s="72">
        <f>SUM(P21:Q22)</f>
        <v>1549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193</v>
      </c>
      <c r="C23" s="63"/>
      <c r="D23" s="63"/>
      <c r="E23" s="63"/>
      <c r="F23" s="67">
        <f>B23</f>
        <v>193</v>
      </c>
      <c r="G23" s="67">
        <v>133</v>
      </c>
      <c r="H23" s="63">
        <v>455</v>
      </c>
      <c r="I23" s="63">
        <f>SUM(G23:H24)</f>
        <v>588</v>
      </c>
      <c r="J23" s="63">
        <v>0</v>
      </c>
      <c r="K23" s="63">
        <v>0</v>
      </c>
      <c r="L23" s="63">
        <f>SUM(J23:K24)</f>
        <v>0</v>
      </c>
      <c r="M23" s="63">
        <v>8</v>
      </c>
      <c r="N23" s="63">
        <v>31</v>
      </c>
      <c r="O23" s="63">
        <f>SUM(M23:N24)</f>
        <v>39</v>
      </c>
      <c r="P23" s="63">
        <f t="shared" ref="P23:Q23" si="6">G23+J23+M23</f>
        <v>141</v>
      </c>
      <c r="Q23" s="63">
        <f t="shared" si="6"/>
        <v>486</v>
      </c>
      <c r="R23" s="72">
        <f>SUM(P23:Q24)</f>
        <v>627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1384</v>
      </c>
      <c r="C25" s="63"/>
      <c r="D25" s="63"/>
      <c r="E25" s="63"/>
      <c r="F25" s="63">
        <f>B25</f>
        <v>1384</v>
      </c>
      <c r="G25" s="67">
        <v>267</v>
      </c>
      <c r="H25" s="63">
        <v>2062</v>
      </c>
      <c r="I25" s="67">
        <f>SUM(G25:H26)</f>
        <v>2329</v>
      </c>
      <c r="J25" s="63">
        <v>0</v>
      </c>
      <c r="K25" s="63">
        <v>0</v>
      </c>
      <c r="L25" s="67">
        <f>SUM(J25:K26)</f>
        <v>0</v>
      </c>
      <c r="M25" s="63">
        <v>10</v>
      </c>
      <c r="N25" s="63">
        <v>54</v>
      </c>
      <c r="O25" s="67">
        <f>SUM(M25:N26)</f>
        <v>64</v>
      </c>
      <c r="P25" s="63">
        <f>G25+J25+M25</f>
        <v>277</v>
      </c>
      <c r="Q25" s="63">
        <f>H25+K25+N25</f>
        <v>2116</v>
      </c>
      <c r="R25" s="65">
        <f>SUM(P25:Q26)</f>
        <v>2393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16860</v>
      </c>
      <c r="F29" s="61" t="s">
        <v>38</v>
      </c>
      <c r="G29" s="62"/>
      <c r="H29" s="29">
        <f>B9/E29</f>
        <v>1.0374851720047449</v>
      </c>
      <c r="I29" s="19"/>
      <c r="J29" s="31" t="s">
        <v>39</v>
      </c>
      <c r="K29" s="60" t="s">
        <v>40</v>
      </c>
      <c r="L29" s="60"/>
      <c r="M29" s="15">
        <v>16041</v>
      </c>
      <c r="N29" s="32" t="s">
        <v>38</v>
      </c>
      <c r="O29" s="33"/>
      <c r="P29" s="29">
        <f>H9/M29</f>
        <v>1.0221931301041083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17301</v>
      </c>
      <c r="F31" s="61" t="s">
        <v>38</v>
      </c>
      <c r="G31" s="62"/>
      <c r="H31" s="29">
        <f>B9/E31</f>
        <v>1.0110398242876135</v>
      </c>
      <c r="I31" s="19"/>
      <c r="J31" s="31" t="s">
        <v>42</v>
      </c>
      <c r="K31" s="60" t="s">
        <v>40</v>
      </c>
      <c r="L31" s="60"/>
      <c r="M31" s="16">
        <v>14930</v>
      </c>
      <c r="N31" s="32" t="s">
        <v>38</v>
      </c>
      <c r="O31" s="33"/>
      <c r="P31" s="29">
        <f>H9/M31</f>
        <v>1.0982585398526457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16726</v>
      </c>
      <c r="F33" s="61" t="s">
        <v>38</v>
      </c>
      <c r="G33" s="62"/>
      <c r="H33" s="29">
        <f>Q9/E33</f>
        <v>1.0181155087887122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15547</v>
      </c>
      <c r="F35" s="61" t="s">
        <v>38</v>
      </c>
      <c r="G35" s="62"/>
      <c r="H35" s="29">
        <f>Q9/E35</f>
        <v>1.0953238566926096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33CED-7BAD-4902-A205-63ADF88A2B11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20" customWidth="1"/>
    <col min="2" max="4" width="7.625" style="20" customWidth="1"/>
    <col min="5" max="5" width="7.5" style="20" customWidth="1"/>
    <col min="6" max="10" width="7.625" style="20" customWidth="1"/>
    <col min="11" max="12" width="8.125" style="20" customWidth="1"/>
    <col min="13" max="18" width="7.625" style="20" customWidth="1"/>
    <col min="19" max="256" width="9" style="20"/>
    <col min="257" max="257" width="7.25" style="20" customWidth="1"/>
    <col min="258" max="260" width="7.625" style="20" customWidth="1"/>
    <col min="261" max="261" width="7.5" style="20" customWidth="1"/>
    <col min="262" max="266" width="7.625" style="20" customWidth="1"/>
    <col min="267" max="268" width="8.125" style="20" customWidth="1"/>
    <col min="269" max="274" width="7.625" style="20" customWidth="1"/>
    <col min="275" max="512" width="9" style="20"/>
    <col min="513" max="513" width="7.25" style="20" customWidth="1"/>
    <col min="514" max="516" width="7.625" style="20" customWidth="1"/>
    <col min="517" max="517" width="7.5" style="20" customWidth="1"/>
    <col min="518" max="522" width="7.625" style="20" customWidth="1"/>
    <col min="523" max="524" width="8.125" style="20" customWidth="1"/>
    <col min="525" max="530" width="7.625" style="20" customWidth="1"/>
    <col min="531" max="768" width="9" style="20"/>
    <col min="769" max="769" width="7.25" style="20" customWidth="1"/>
    <col min="770" max="772" width="7.625" style="20" customWidth="1"/>
    <col min="773" max="773" width="7.5" style="20" customWidth="1"/>
    <col min="774" max="778" width="7.625" style="20" customWidth="1"/>
    <col min="779" max="780" width="8.125" style="20" customWidth="1"/>
    <col min="781" max="786" width="7.625" style="20" customWidth="1"/>
    <col min="787" max="1024" width="9" style="20"/>
    <col min="1025" max="1025" width="7.25" style="20" customWidth="1"/>
    <col min="1026" max="1028" width="7.625" style="20" customWidth="1"/>
    <col min="1029" max="1029" width="7.5" style="20" customWidth="1"/>
    <col min="1030" max="1034" width="7.625" style="20" customWidth="1"/>
    <col min="1035" max="1036" width="8.125" style="20" customWidth="1"/>
    <col min="1037" max="1042" width="7.625" style="20" customWidth="1"/>
    <col min="1043" max="1280" width="9" style="20"/>
    <col min="1281" max="1281" width="7.25" style="20" customWidth="1"/>
    <col min="1282" max="1284" width="7.625" style="20" customWidth="1"/>
    <col min="1285" max="1285" width="7.5" style="20" customWidth="1"/>
    <col min="1286" max="1290" width="7.625" style="20" customWidth="1"/>
    <col min="1291" max="1292" width="8.125" style="20" customWidth="1"/>
    <col min="1293" max="1298" width="7.625" style="20" customWidth="1"/>
    <col min="1299" max="1536" width="9" style="20"/>
    <col min="1537" max="1537" width="7.25" style="20" customWidth="1"/>
    <col min="1538" max="1540" width="7.625" style="20" customWidth="1"/>
    <col min="1541" max="1541" width="7.5" style="20" customWidth="1"/>
    <col min="1542" max="1546" width="7.625" style="20" customWidth="1"/>
    <col min="1547" max="1548" width="8.125" style="20" customWidth="1"/>
    <col min="1549" max="1554" width="7.625" style="20" customWidth="1"/>
    <col min="1555" max="1792" width="9" style="20"/>
    <col min="1793" max="1793" width="7.25" style="20" customWidth="1"/>
    <col min="1794" max="1796" width="7.625" style="20" customWidth="1"/>
    <col min="1797" max="1797" width="7.5" style="20" customWidth="1"/>
    <col min="1798" max="1802" width="7.625" style="20" customWidth="1"/>
    <col min="1803" max="1804" width="8.125" style="20" customWidth="1"/>
    <col min="1805" max="1810" width="7.625" style="20" customWidth="1"/>
    <col min="1811" max="2048" width="9" style="20"/>
    <col min="2049" max="2049" width="7.25" style="20" customWidth="1"/>
    <col min="2050" max="2052" width="7.625" style="20" customWidth="1"/>
    <col min="2053" max="2053" width="7.5" style="20" customWidth="1"/>
    <col min="2054" max="2058" width="7.625" style="20" customWidth="1"/>
    <col min="2059" max="2060" width="8.125" style="20" customWidth="1"/>
    <col min="2061" max="2066" width="7.625" style="20" customWidth="1"/>
    <col min="2067" max="2304" width="9" style="20"/>
    <col min="2305" max="2305" width="7.25" style="20" customWidth="1"/>
    <col min="2306" max="2308" width="7.625" style="20" customWidth="1"/>
    <col min="2309" max="2309" width="7.5" style="20" customWidth="1"/>
    <col min="2310" max="2314" width="7.625" style="20" customWidth="1"/>
    <col min="2315" max="2316" width="8.125" style="20" customWidth="1"/>
    <col min="2317" max="2322" width="7.625" style="20" customWidth="1"/>
    <col min="2323" max="2560" width="9" style="20"/>
    <col min="2561" max="2561" width="7.25" style="20" customWidth="1"/>
    <col min="2562" max="2564" width="7.625" style="20" customWidth="1"/>
    <col min="2565" max="2565" width="7.5" style="20" customWidth="1"/>
    <col min="2566" max="2570" width="7.625" style="20" customWidth="1"/>
    <col min="2571" max="2572" width="8.125" style="20" customWidth="1"/>
    <col min="2573" max="2578" width="7.625" style="20" customWidth="1"/>
    <col min="2579" max="2816" width="9" style="20"/>
    <col min="2817" max="2817" width="7.25" style="20" customWidth="1"/>
    <col min="2818" max="2820" width="7.625" style="20" customWidth="1"/>
    <col min="2821" max="2821" width="7.5" style="20" customWidth="1"/>
    <col min="2822" max="2826" width="7.625" style="20" customWidth="1"/>
    <col min="2827" max="2828" width="8.125" style="20" customWidth="1"/>
    <col min="2829" max="2834" width="7.625" style="20" customWidth="1"/>
    <col min="2835" max="3072" width="9" style="20"/>
    <col min="3073" max="3073" width="7.25" style="20" customWidth="1"/>
    <col min="3074" max="3076" width="7.625" style="20" customWidth="1"/>
    <col min="3077" max="3077" width="7.5" style="20" customWidth="1"/>
    <col min="3078" max="3082" width="7.625" style="20" customWidth="1"/>
    <col min="3083" max="3084" width="8.125" style="20" customWidth="1"/>
    <col min="3085" max="3090" width="7.625" style="20" customWidth="1"/>
    <col min="3091" max="3328" width="9" style="20"/>
    <col min="3329" max="3329" width="7.25" style="20" customWidth="1"/>
    <col min="3330" max="3332" width="7.625" style="20" customWidth="1"/>
    <col min="3333" max="3333" width="7.5" style="20" customWidth="1"/>
    <col min="3334" max="3338" width="7.625" style="20" customWidth="1"/>
    <col min="3339" max="3340" width="8.125" style="20" customWidth="1"/>
    <col min="3341" max="3346" width="7.625" style="20" customWidth="1"/>
    <col min="3347" max="3584" width="9" style="20"/>
    <col min="3585" max="3585" width="7.25" style="20" customWidth="1"/>
    <col min="3586" max="3588" width="7.625" style="20" customWidth="1"/>
    <col min="3589" max="3589" width="7.5" style="20" customWidth="1"/>
    <col min="3590" max="3594" width="7.625" style="20" customWidth="1"/>
    <col min="3595" max="3596" width="8.125" style="20" customWidth="1"/>
    <col min="3597" max="3602" width="7.625" style="20" customWidth="1"/>
    <col min="3603" max="3840" width="9" style="20"/>
    <col min="3841" max="3841" width="7.25" style="20" customWidth="1"/>
    <col min="3842" max="3844" width="7.625" style="20" customWidth="1"/>
    <col min="3845" max="3845" width="7.5" style="20" customWidth="1"/>
    <col min="3846" max="3850" width="7.625" style="20" customWidth="1"/>
    <col min="3851" max="3852" width="8.125" style="20" customWidth="1"/>
    <col min="3853" max="3858" width="7.625" style="20" customWidth="1"/>
    <col min="3859" max="4096" width="9" style="20"/>
    <col min="4097" max="4097" width="7.25" style="20" customWidth="1"/>
    <col min="4098" max="4100" width="7.625" style="20" customWidth="1"/>
    <col min="4101" max="4101" width="7.5" style="20" customWidth="1"/>
    <col min="4102" max="4106" width="7.625" style="20" customWidth="1"/>
    <col min="4107" max="4108" width="8.125" style="20" customWidth="1"/>
    <col min="4109" max="4114" width="7.625" style="20" customWidth="1"/>
    <col min="4115" max="4352" width="9" style="20"/>
    <col min="4353" max="4353" width="7.25" style="20" customWidth="1"/>
    <col min="4354" max="4356" width="7.625" style="20" customWidth="1"/>
    <col min="4357" max="4357" width="7.5" style="20" customWidth="1"/>
    <col min="4358" max="4362" width="7.625" style="20" customWidth="1"/>
    <col min="4363" max="4364" width="8.125" style="20" customWidth="1"/>
    <col min="4365" max="4370" width="7.625" style="20" customWidth="1"/>
    <col min="4371" max="4608" width="9" style="20"/>
    <col min="4609" max="4609" width="7.25" style="20" customWidth="1"/>
    <col min="4610" max="4612" width="7.625" style="20" customWidth="1"/>
    <col min="4613" max="4613" width="7.5" style="20" customWidth="1"/>
    <col min="4614" max="4618" width="7.625" style="20" customWidth="1"/>
    <col min="4619" max="4620" width="8.125" style="20" customWidth="1"/>
    <col min="4621" max="4626" width="7.625" style="20" customWidth="1"/>
    <col min="4627" max="4864" width="9" style="20"/>
    <col min="4865" max="4865" width="7.25" style="20" customWidth="1"/>
    <col min="4866" max="4868" width="7.625" style="20" customWidth="1"/>
    <col min="4869" max="4869" width="7.5" style="20" customWidth="1"/>
    <col min="4870" max="4874" width="7.625" style="20" customWidth="1"/>
    <col min="4875" max="4876" width="8.125" style="20" customWidth="1"/>
    <col min="4877" max="4882" width="7.625" style="20" customWidth="1"/>
    <col min="4883" max="5120" width="9" style="20"/>
    <col min="5121" max="5121" width="7.25" style="20" customWidth="1"/>
    <col min="5122" max="5124" width="7.625" style="20" customWidth="1"/>
    <col min="5125" max="5125" width="7.5" style="20" customWidth="1"/>
    <col min="5126" max="5130" width="7.625" style="20" customWidth="1"/>
    <col min="5131" max="5132" width="8.125" style="20" customWidth="1"/>
    <col min="5133" max="5138" width="7.625" style="20" customWidth="1"/>
    <col min="5139" max="5376" width="9" style="20"/>
    <col min="5377" max="5377" width="7.25" style="20" customWidth="1"/>
    <col min="5378" max="5380" width="7.625" style="20" customWidth="1"/>
    <col min="5381" max="5381" width="7.5" style="20" customWidth="1"/>
    <col min="5382" max="5386" width="7.625" style="20" customWidth="1"/>
    <col min="5387" max="5388" width="8.125" style="20" customWidth="1"/>
    <col min="5389" max="5394" width="7.625" style="20" customWidth="1"/>
    <col min="5395" max="5632" width="9" style="20"/>
    <col min="5633" max="5633" width="7.25" style="20" customWidth="1"/>
    <col min="5634" max="5636" width="7.625" style="20" customWidth="1"/>
    <col min="5637" max="5637" width="7.5" style="20" customWidth="1"/>
    <col min="5638" max="5642" width="7.625" style="20" customWidth="1"/>
    <col min="5643" max="5644" width="8.125" style="20" customWidth="1"/>
    <col min="5645" max="5650" width="7.625" style="20" customWidth="1"/>
    <col min="5651" max="5888" width="9" style="20"/>
    <col min="5889" max="5889" width="7.25" style="20" customWidth="1"/>
    <col min="5890" max="5892" width="7.625" style="20" customWidth="1"/>
    <col min="5893" max="5893" width="7.5" style="20" customWidth="1"/>
    <col min="5894" max="5898" width="7.625" style="20" customWidth="1"/>
    <col min="5899" max="5900" width="8.125" style="20" customWidth="1"/>
    <col min="5901" max="5906" width="7.625" style="20" customWidth="1"/>
    <col min="5907" max="6144" width="9" style="20"/>
    <col min="6145" max="6145" width="7.25" style="20" customWidth="1"/>
    <col min="6146" max="6148" width="7.625" style="20" customWidth="1"/>
    <col min="6149" max="6149" width="7.5" style="20" customWidth="1"/>
    <col min="6150" max="6154" width="7.625" style="20" customWidth="1"/>
    <col min="6155" max="6156" width="8.125" style="20" customWidth="1"/>
    <col min="6157" max="6162" width="7.625" style="20" customWidth="1"/>
    <col min="6163" max="6400" width="9" style="20"/>
    <col min="6401" max="6401" width="7.25" style="20" customWidth="1"/>
    <col min="6402" max="6404" width="7.625" style="20" customWidth="1"/>
    <col min="6405" max="6405" width="7.5" style="20" customWidth="1"/>
    <col min="6406" max="6410" width="7.625" style="20" customWidth="1"/>
    <col min="6411" max="6412" width="8.125" style="20" customWidth="1"/>
    <col min="6413" max="6418" width="7.625" style="20" customWidth="1"/>
    <col min="6419" max="6656" width="9" style="20"/>
    <col min="6657" max="6657" width="7.25" style="20" customWidth="1"/>
    <col min="6658" max="6660" width="7.625" style="20" customWidth="1"/>
    <col min="6661" max="6661" width="7.5" style="20" customWidth="1"/>
    <col min="6662" max="6666" width="7.625" style="20" customWidth="1"/>
    <col min="6667" max="6668" width="8.125" style="20" customWidth="1"/>
    <col min="6669" max="6674" width="7.625" style="20" customWidth="1"/>
    <col min="6675" max="6912" width="9" style="20"/>
    <col min="6913" max="6913" width="7.25" style="20" customWidth="1"/>
    <col min="6914" max="6916" width="7.625" style="20" customWidth="1"/>
    <col min="6917" max="6917" width="7.5" style="20" customWidth="1"/>
    <col min="6918" max="6922" width="7.625" style="20" customWidth="1"/>
    <col min="6923" max="6924" width="8.125" style="20" customWidth="1"/>
    <col min="6925" max="6930" width="7.625" style="20" customWidth="1"/>
    <col min="6931" max="7168" width="9" style="20"/>
    <col min="7169" max="7169" width="7.25" style="20" customWidth="1"/>
    <col min="7170" max="7172" width="7.625" style="20" customWidth="1"/>
    <col min="7173" max="7173" width="7.5" style="20" customWidth="1"/>
    <col min="7174" max="7178" width="7.625" style="20" customWidth="1"/>
    <col min="7179" max="7180" width="8.125" style="20" customWidth="1"/>
    <col min="7181" max="7186" width="7.625" style="20" customWidth="1"/>
    <col min="7187" max="7424" width="9" style="20"/>
    <col min="7425" max="7425" width="7.25" style="20" customWidth="1"/>
    <col min="7426" max="7428" width="7.625" style="20" customWidth="1"/>
    <col min="7429" max="7429" width="7.5" style="20" customWidth="1"/>
    <col min="7430" max="7434" width="7.625" style="20" customWidth="1"/>
    <col min="7435" max="7436" width="8.125" style="20" customWidth="1"/>
    <col min="7437" max="7442" width="7.625" style="20" customWidth="1"/>
    <col min="7443" max="7680" width="9" style="20"/>
    <col min="7681" max="7681" width="7.25" style="20" customWidth="1"/>
    <col min="7682" max="7684" width="7.625" style="20" customWidth="1"/>
    <col min="7685" max="7685" width="7.5" style="20" customWidth="1"/>
    <col min="7686" max="7690" width="7.625" style="20" customWidth="1"/>
    <col min="7691" max="7692" width="8.125" style="20" customWidth="1"/>
    <col min="7693" max="7698" width="7.625" style="20" customWidth="1"/>
    <col min="7699" max="7936" width="9" style="20"/>
    <col min="7937" max="7937" width="7.25" style="20" customWidth="1"/>
    <col min="7938" max="7940" width="7.625" style="20" customWidth="1"/>
    <col min="7941" max="7941" width="7.5" style="20" customWidth="1"/>
    <col min="7942" max="7946" width="7.625" style="20" customWidth="1"/>
    <col min="7947" max="7948" width="8.125" style="20" customWidth="1"/>
    <col min="7949" max="7954" width="7.625" style="20" customWidth="1"/>
    <col min="7955" max="8192" width="9" style="20"/>
    <col min="8193" max="8193" width="7.25" style="20" customWidth="1"/>
    <col min="8194" max="8196" width="7.625" style="20" customWidth="1"/>
    <col min="8197" max="8197" width="7.5" style="20" customWidth="1"/>
    <col min="8198" max="8202" width="7.625" style="20" customWidth="1"/>
    <col min="8203" max="8204" width="8.125" style="20" customWidth="1"/>
    <col min="8205" max="8210" width="7.625" style="20" customWidth="1"/>
    <col min="8211" max="8448" width="9" style="20"/>
    <col min="8449" max="8449" width="7.25" style="20" customWidth="1"/>
    <col min="8450" max="8452" width="7.625" style="20" customWidth="1"/>
    <col min="8453" max="8453" width="7.5" style="20" customWidth="1"/>
    <col min="8454" max="8458" width="7.625" style="20" customWidth="1"/>
    <col min="8459" max="8460" width="8.125" style="20" customWidth="1"/>
    <col min="8461" max="8466" width="7.625" style="20" customWidth="1"/>
    <col min="8467" max="8704" width="9" style="20"/>
    <col min="8705" max="8705" width="7.25" style="20" customWidth="1"/>
    <col min="8706" max="8708" width="7.625" style="20" customWidth="1"/>
    <col min="8709" max="8709" width="7.5" style="20" customWidth="1"/>
    <col min="8710" max="8714" width="7.625" style="20" customWidth="1"/>
    <col min="8715" max="8716" width="8.125" style="20" customWidth="1"/>
    <col min="8717" max="8722" width="7.625" style="20" customWidth="1"/>
    <col min="8723" max="8960" width="9" style="20"/>
    <col min="8961" max="8961" width="7.25" style="20" customWidth="1"/>
    <col min="8962" max="8964" width="7.625" style="20" customWidth="1"/>
    <col min="8965" max="8965" width="7.5" style="20" customWidth="1"/>
    <col min="8966" max="8970" width="7.625" style="20" customWidth="1"/>
    <col min="8971" max="8972" width="8.125" style="20" customWidth="1"/>
    <col min="8973" max="8978" width="7.625" style="20" customWidth="1"/>
    <col min="8979" max="9216" width="9" style="20"/>
    <col min="9217" max="9217" width="7.25" style="20" customWidth="1"/>
    <col min="9218" max="9220" width="7.625" style="20" customWidth="1"/>
    <col min="9221" max="9221" width="7.5" style="20" customWidth="1"/>
    <col min="9222" max="9226" width="7.625" style="20" customWidth="1"/>
    <col min="9227" max="9228" width="8.125" style="20" customWidth="1"/>
    <col min="9229" max="9234" width="7.625" style="20" customWidth="1"/>
    <col min="9235" max="9472" width="9" style="20"/>
    <col min="9473" max="9473" width="7.25" style="20" customWidth="1"/>
    <col min="9474" max="9476" width="7.625" style="20" customWidth="1"/>
    <col min="9477" max="9477" width="7.5" style="20" customWidth="1"/>
    <col min="9478" max="9482" width="7.625" style="20" customWidth="1"/>
    <col min="9483" max="9484" width="8.125" style="20" customWidth="1"/>
    <col min="9485" max="9490" width="7.625" style="20" customWidth="1"/>
    <col min="9491" max="9728" width="9" style="20"/>
    <col min="9729" max="9729" width="7.25" style="20" customWidth="1"/>
    <col min="9730" max="9732" width="7.625" style="20" customWidth="1"/>
    <col min="9733" max="9733" width="7.5" style="20" customWidth="1"/>
    <col min="9734" max="9738" width="7.625" style="20" customWidth="1"/>
    <col min="9739" max="9740" width="8.125" style="20" customWidth="1"/>
    <col min="9741" max="9746" width="7.625" style="20" customWidth="1"/>
    <col min="9747" max="9984" width="9" style="20"/>
    <col min="9985" max="9985" width="7.25" style="20" customWidth="1"/>
    <col min="9986" max="9988" width="7.625" style="20" customWidth="1"/>
    <col min="9989" max="9989" width="7.5" style="20" customWidth="1"/>
    <col min="9990" max="9994" width="7.625" style="20" customWidth="1"/>
    <col min="9995" max="9996" width="8.125" style="20" customWidth="1"/>
    <col min="9997" max="10002" width="7.625" style="20" customWidth="1"/>
    <col min="10003" max="10240" width="9" style="20"/>
    <col min="10241" max="10241" width="7.25" style="20" customWidth="1"/>
    <col min="10242" max="10244" width="7.625" style="20" customWidth="1"/>
    <col min="10245" max="10245" width="7.5" style="20" customWidth="1"/>
    <col min="10246" max="10250" width="7.625" style="20" customWidth="1"/>
    <col min="10251" max="10252" width="8.125" style="20" customWidth="1"/>
    <col min="10253" max="10258" width="7.625" style="20" customWidth="1"/>
    <col min="10259" max="10496" width="9" style="20"/>
    <col min="10497" max="10497" width="7.25" style="20" customWidth="1"/>
    <col min="10498" max="10500" width="7.625" style="20" customWidth="1"/>
    <col min="10501" max="10501" width="7.5" style="20" customWidth="1"/>
    <col min="10502" max="10506" width="7.625" style="20" customWidth="1"/>
    <col min="10507" max="10508" width="8.125" style="20" customWidth="1"/>
    <col min="10509" max="10514" width="7.625" style="20" customWidth="1"/>
    <col min="10515" max="10752" width="9" style="20"/>
    <col min="10753" max="10753" width="7.25" style="20" customWidth="1"/>
    <col min="10754" max="10756" width="7.625" style="20" customWidth="1"/>
    <col min="10757" max="10757" width="7.5" style="20" customWidth="1"/>
    <col min="10758" max="10762" width="7.625" style="20" customWidth="1"/>
    <col min="10763" max="10764" width="8.125" style="20" customWidth="1"/>
    <col min="10765" max="10770" width="7.625" style="20" customWidth="1"/>
    <col min="10771" max="11008" width="9" style="20"/>
    <col min="11009" max="11009" width="7.25" style="20" customWidth="1"/>
    <col min="11010" max="11012" width="7.625" style="20" customWidth="1"/>
    <col min="11013" max="11013" width="7.5" style="20" customWidth="1"/>
    <col min="11014" max="11018" width="7.625" style="20" customWidth="1"/>
    <col min="11019" max="11020" width="8.125" style="20" customWidth="1"/>
    <col min="11021" max="11026" width="7.625" style="20" customWidth="1"/>
    <col min="11027" max="11264" width="9" style="20"/>
    <col min="11265" max="11265" width="7.25" style="20" customWidth="1"/>
    <col min="11266" max="11268" width="7.625" style="20" customWidth="1"/>
    <col min="11269" max="11269" width="7.5" style="20" customWidth="1"/>
    <col min="11270" max="11274" width="7.625" style="20" customWidth="1"/>
    <col min="11275" max="11276" width="8.125" style="20" customWidth="1"/>
    <col min="11277" max="11282" width="7.625" style="20" customWidth="1"/>
    <col min="11283" max="11520" width="9" style="20"/>
    <col min="11521" max="11521" width="7.25" style="20" customWidth="1"/>
    <col min="11522" max="11524" width="7.625" style="20" customWidth="1"/>
    <col min="11525" max="11525" width="7.5" style="20" customWidth="1"/>
    <col min="11526" max="11530" width="7.625" style="20" customWidth="1"/>
    <col min="11531" max="11532" width="8.125" style="20" customWidth="1"/>
    <col min="11533" max="11538" width="7.625" style="20" customWidth="1"/>
    <col min="11539" max="11776" width="9" style="20"/>
    <col min="11777" max="11777" width="7.25" style="20" customWidth="1"/>
    <col min="11778" max="11780" width="7.625" style="20" customWidth="1"/>
    <col min="11781" max="11781" width="7.5" style="20" customWidth="1"/>
    <col min="11782" max="11786" width="7.625" style="20" customWidth="1"/>
    <col min="11787" max="11788" width="8.125" style="20" customWidth="1"/>
    <col min="11789" max="11794" width="7.625" style="20" customWidth="1"/>
    <col min="11795" max="12032" width="9" style="20"/>
    <col min="12033" max="12033" width="7.25" style="20" customWidth="1"/>
    <col min="12034" max="12036" width="7.625" style="20" customWidth="1"/>
    <col min="12037" max="12037" width="7.5" style="20" customWidth="1"/>
    <col min="12038" max="12042" width="7.625" style="20" customWidth="1"/>
    <col min="12043" max="12044" width="8.125" style="20" customWidth="1"/>
    <col min="12045" max="12050" width="7.625" style="20" customWidth="1"/>
    <col min="12051" max="12288" width="9" style="20"/>
    <col min="12289" max="12289" width="7.25" style="20" customWidth="1"/>
    <col min="12290" max="12292" width="7.625" style="20" customWidth="1"/>
    <col min="12293" max="12293" width="7.5" style="20" customWidth="1"/>
    <col min="12294" max="12298" width="7.625" style="20" customWidth="1"/>
    <col min="12299" max="12300" width="8.125" style="20" customWidth="1"/>
    <col min="12301" max="12306" width="7.625" style="20" customWidth="1"/>
    <col min="12307" max="12544" width="9" style="20"/>
    <col min="12545" max="12545" width="7.25" style="20" customWidth="1"/>
    <col min="12546" max="12548" width="7.625" style="20" customWidth="1"/>
    <col min="12549" max="12549" width="7.5" style="20" customWidth="1"/>
    <col min="12550" max="12554" width="7.625" style="20" customWidth="1"/>
    <col min="12555" max="12556" width="8.125" style="20" customWidth="1"/>
    <col min="12557" max="12562" width="7.625" style="20" customWidth="1"/>
    <col min="12563" max="12800" width="9" style="20"/>
    <col min="12801" max="12801" width="7.25" style="20" customWidth="1"/>
    <col min="12802" max="12804" width="7.625" style="20" customWidth="1"/>
    <col min="12805" max="12805" width="7.5" style="20" customWidth="1"/>
    <col min="12806" max="12810" width="7.625" style="20" customWidth="1"/>
    <col min="12811" max="12812" width="8.125" style="20" customWidth="1"/>
    <col min="12813" max="12818" width="7.625" style="20" customWidth="1"/>
    <col min="12819" max="13056" width="9" style="20"/>
    <col min="13057" max="13057" width="7.25" style="20" customWidth="1"/>
    <col min="13058" max="13060" width="7.625" style="20" customWidth="1"/>
    <col min="13061" max="13061" width="7.5" style="20" customWidth="1"/>
    <col min="13062" max="13066" width="7.625" style="20" customWidth="1"/>
    <col min="13067" max="13068" width="8.125" style="20" customWidth="1"/>
    <col min="13069" max="13074" width="7.625" style="20" customWidth="1"/>
    <col min="13075" max="13312" width="9" style="20"/>
    <col min="13313" max="13313" width="7.25" style="20" customWidth="1"/>
    <col min="13314" max="13316" width="7.625" style="20" customWidth="1"/>
    <col min="13317" max="13317" width="7.5" style="20" customWidth="1"/>
    <col min="13318" max="13322" width="7.625" style="20" customWidth="1"/>
    <col min="13323" max="13324" width="8.125" style="20" customWidth="1"/>
    <col min="13325" max="13330" width="7.625" style="20" customWidth="1"/>
    <col min="13331" max="13568" width="9" style="20"/>
    <col min="13569" max="13569" width="7.25" style="20" customWidth="1"/>
    <col min="13570" max="13572" width="7.625" style="20" customWidth="1"/>
    <col min="13573" max="13573" width="7.5" style="20" customWidth="1"/>
    <col min="13574" max="13578" width="7.625" style="20" customWidth="1"/>
    <col min="13579" max="13580" width="8.125" style="20" customWidth="1"/>
    <col min="13581" max="13586" width="7.625" style="20" customWidth="1"/>
    <col min="13587" max="13824" width="9" style="20"/>
    <col min="13825" max="13825" width="7.25" style="20" customWidth="1"/>
    <col min="13826" max="13828" width="7.625" style="20" customWidth="1"/>
    <col min="13829" max="13829" width="7.5" style="20" customWidth="1"/>
    <col min="13830" max="13834" width="7.625" style="20" customWidth="1"/>
    <col min="13835" max="13836" width="8.125" style="20" customWidth="1"/>
    <col min="13837" max="13842" width="7.625" style="20" customWidth="1"/>
    <col min="13843" max="14080" width="9" style="20"/>
    <col min="14081" max="14081" width="7.25" style="20" customWidth="1"/>
    <col min="14082" max="14084" width="7.625" style="20" customWidth="1"/>
    <col min="14085" max="14085" width="7.5" style="20" customWidth="1"/>
    <col min="14086" max="14090" width="7.625" style="20" customWidth="1"/>
    <col min="14091" max="14092" width="8.125" style="20" customWidth="1"/>
    <col min="14093" max="14098" width="7.625" style="20" customWidth="1"/>
    <col min="14099" max="14336" width="9" style="20"/>
    <col min="14337" max="14337" width="7.25" style="20" customWidth="1"/>
    <col min="14338" max="14340" width="7.625" style="20" customWidth="1"/>
    <col min="14341" max="14341" width="7.5" style="20" customWidth="1"/>
    <col min="14342" max="14346" width="7.625" style="20" customWidth="1"/>
    <col min="14347" max="14348" width="8.125" style="20" customWidth="1"/>
    <col min="14349" max="14354" width="7.625" style="20" customWidth="1"/>
    <col min="14355" max="14592" width="9" style="20"/>
    <col min="14593" max="14593" width="7.25" style="20" customWidth="1"/>
    <col min="14594" max="14596" width="7.625" style="20" customWidth="1"/>
    <col min="14597" max="14597" width="7.5" style="20" customWidth="1"/>
    <col min="14598" max="14602" width="7.625" style="20" customWidth="1"/>
    <col min="14603" max="14604" width="8.125" style="20" customWidth="1"/>
    <col min="14605" max="14610" width="7.625" style="20" customWidth="1"/>
    <col min="14611" max="14848" width="9" style="20"/>
    <col min="14849" max="14849" width="7.25" style="20" customWidth="1"/>
    <col min="14850" max="14852" width="7.625" style="20" customWidth="1"/>
    <col min="14853" max="14853" width="7.5" style="20" customWidth="1"/>
    <col min="14854" max="14858" width="7.625" style="20" customWidth="1"/>
    <col min="14859" max="14860" width="8.125" style="20" customWidth="1"/>
    <col min="14861" max="14866" width="7.625" style="20" customWidth="1"/>
    <col min="14867" max="15104" width="9" style="20"/>
    <col min="15105" max="15105" width="7.25" style="20" customWidth="1"/>
    <col min="15106" max="15108" width="7.625" style="20" customWidth="1"/>
    <col min="15109" max="15109" width="7.5" style="20" customWidth="1"/>
    <col min="15110" max="15114" width="7.625" style="20" customWidth="1"/>
    <col min="15115" max="15116" width="8.125" style="20" customWidth="1"/>
    <col min="15117" max="15122" width="7.625" style="20" customWidth="1"/>
    <col min="15123" max="15360" width="9" style="20"/>
    <col min="15361" max="15361" width="7.25" style="20" customWidth="1"/>
    <col min="15362" max="15364" width="7.625" style="20" customWidth="1"/>
    <col min="15365" max="15365" width="7.5" style="20" customWidth="1"/>
    <col min="15366" max="15370" width="7.625" style="20" customWidth="1"/>
    <col min="15371" max="15372" width="8.125" style="20" customWidth="1"/>
    <col min="15373" max="15378" width="7.625" style="20" customWidth="1"/>
    <col min="15379" max="15616" width="9" style="20"/>
    <col min="15617" max="15617" width="7.25" style="20" customWidth="1"/>
    <col min="15618" max="15620" width="7.625" style="20" customWidth="1"/>
    <col min="15621" max="15621" width="7.5" style="20" customWidth="1"/>
    <col min="15622" max="15626" width="7.625" style="20" customWidth="1"/>
    <col min="15627" max="15628" width="8.125" style="20" customWidth="1"/>
    <col min="15629" max="15634" width="7.625" style="20" customWidth="1"/>
    <col min="15635" max="15872" width="9" style="20"/>
    <col min="15873" max="15873" width="7.25" style="20" customWidth="1"/>
    <col min="15874" max="15876" width="7.625" style="20" customWidth="1"/>
    <col min="15877" max="15877" width="7.5" style="20" customWidth="1"/>
    <col min="15878" max="15882" width="7.625" style="20" customWidth="1"/>
    <col min="15883" max="15884" width="8.125" style="20" customWidth="1"/>
    <col min="15885" max="15890" width="7.625" style="20" customWidth="1"/>
    <col min="15891" max="16128" width="9" style="20"/>
    <col min="16129" max="16129" width="7.25" style="20" customWidth="1"/>
    <col min="16130" max="16132" width="7.625" style="20" customWidth="1"/>
    <col min="16133" max="16133" width="7.5" style="20" customWidth="1"/>
    <col min="16134" max="16138" width="7.625" style="20" customWidth="1"/>
    <col min="16139" max="16140" width="8.125" style="20" customWidth="1"/>
    <col min="16141" max="16146" width="7.625" style="20" customWidth="1"/>
    <col min="16147" max="16384" width="9" style="20"/>
  </cols>
  <sheetData>
    <row r="1" spans="1:18" ht="13.7" customHeight="1" x14ac:dyDescent="0.15">
      <c r="G1" s="74" t="s">
        <v>31</v>
      </c>
      <c r="H1" s="74"/>
      <c r="I1" s="74"/>
      <c r="J1" s="74"/>
      <c r="K1" s="74"/>
      <c r="L1" s="74"/>
    </row>
    <row r="2" spans="1:18" x14ac:dyDescent="0.15">
      <c r="H2" s="75" t="s">
        <v>51</v>
      </c>
      <c r="I2" s="75"/>
      <c r="J2" s="75"/>
      <c r="K2" s="75"/>
    </row>
    <row r="5" spans="1:18" ht="14.25" thickBot="1" x14ac:dyDescent="0.2"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22" t="s">
        <v>3</v>
      </c>
      <c r="G6" s="23"/>
      <c r="H6" s="81" t="s">
        <v>5</v>
      </c>
      <c r="I6" s="82"/>
      <c r="J6" s="82"/>
      <c r="K6" s="82"/>
      <c r="L6" s="82"/>
      <c r="M6" s="82"/>
      <c r="N6" s="83"/>
      <c r="O6" s="24"/>
      <c r="P6" s="84" t="s">
        <v>6</v>
      </c>
      <c r="Q6" s="85"/>
      <c r="R6" s="86"/>
    </row>
    <row r="7" spans="1:18" x14ac:dyDescent="0.15">
      <c r="A7" s="69"/>
      <c r="B7" s="80"/>
      <c r="C7" s="80" t="s">
        <v>33</v>
      </c>
      <c r="D7" s="30" t="s">
        <v>8</v>
      </c>
      <c r="E7" s="80" t="s">
        <v>9</v>
      </c>
      <c r="F7" s="25" t="s">
        <v>10</v>
      </c>
      <c r="G7" s="80" t="s">
        <v>34</v>
      </c>
      <c r="H7" s="80"/>
      <c r="I7" s="80"/>
      <c r="J7" s="80" t="s">
        <v>12</v>
      </c>
      <c r="K7" s="80"/>
      <c r="L7" s="80"/>
      <c r="M7" s="80" t="s">
        <v>13</v>
      </c>
      <c r="N7" s="80"/>
      <c r="O7" s="80"/>
      <c r="P7" s="87"/>
      <c r="Q7" s="88"/>
      <c r="R7" s="89"/>
    </row>
    <row r="8" spans="1:18" x14ac:dyDescent="0.15">
      <c r="A8" s="69"/>
      <c r="B8" s="80"/>
      <c r="C8" s="80"/>
      <c r="D8" s="30" t="s">
        <v>35</v>
      </c>
      <c r="E8" s="90"/>
      <c r="F8" s="26" t="s">
        <v>15</v>
      </c>
      <c r="G8" s="30" t="s">
        <v>16</v>
      </c>
      <c r="H8" s="30" t="s">
        <v>17</v>
      </c>
      <c r="I8" s="30" t="s">
        <v>18</v>
      </c>
      <c r="J8" s="30" t="s">
        <v>16</v>
      </c>
      <c r="K8" s="30" t="s">
        <v>17</v>
      </c>
      <c r="L8" s="30" t="s">
        <v>18</v>
      </c>
      <c r="M8" s="30" t="s">
        <v>16</v>
      </c>
      <c r="N8" s="30" t="s">
        <v>17</v>
      </c>
      <c r="O8" s="30" t="s">
        <v>18</v>
      </c>
      <c r="P8" s="30" t="s">
        <v>16</v>
      </c>
      <c r="Q8" s="30" t="s">
        <v>17</v>
      </c>
      <c r="R8" s="27" t="s">
        <v>19</v>
      </c>
    </row>
    <row r="9" spans="1:18" x14ac:dyDescent="0.15">
      <c r="A9" s="69" t="s">
        <v>20</v>
      </c>
      <c r="B9" s="67">
        <f>SUM(B11:B26)</f>
        <v>17149</v>
      </c>
      <c r="C9" s="67">
        <v>3547</v>
      </c>
      <c r="D9" s="28">
        <v>0</v>
      </c>
      <c r="E9" s="67">
        <f>SUM(C9:D10)</f>
        <v>3802</v>
      </c>
      <c r="F9" s="67">
        <f>B9+E9</f>
        <v>20951</v>
      </c>
      <c r="G9" s="67">
        <f t="shared" ref="G9:R9" si="0">SUM(G11:G26)</f>
        <v>2604</v>
      </c>
      <c r="H9" s="67">
        <f t="shared" si="0"/>
        <v>15835</v>
      </c>
      <c r="I9" s="67">
        <f t="shared" si="0"/>
        <v>18439</v>
      </c>
      <c r="J9" s="67">
        <f t="shared" si="0"/>
        <v>0</v>
      </c>
      <c r="K9" s="67">
        <f t="shared" si="0"/>
        <v>0</v>
      </c>
      <c r="L9" s="67">
        <f t="shared" si="0"/>
        <v>0</v>
      </c>
      <c r="M9" s="67">
        <f t="shared" si="0"/>
        <v>84</v>
      </c>
      <c r="N9" s="67">
        <f t="shared" si="0"/>
        <v>620</v>
      </c>
      <c r="O9" s="67">
        <f t="shared" si="0"/>
        <v>704</v>
      </c>
      <c r="P9" s="67">
        <f t="shared" si="0"/>
        <v>2688</v>
      </c>
      <c r="Q9" s="67">
        <f t="shared" si="0"/>
        <v>16455</v>
      </c>
      <c r="R9" s="65">
        <f t="shared" si="0"/>
        <v>19143</v>
      </c>
    </row>
    <row r="10" spans="1:18" x14ac:dyDescent="0.15">
      <c r="A10" s="69"/>
      <c r="B10" s="71"/>
      <c r="C10" s="71"/>
      <c r="D10" s="28">
        <v>255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5"/>
    </row>
    <row r="11" spans="1:18" x14ac:dyDescent="0.15">
      <c r="A11" s="69" t="s">
        <v>21</v>
      </c>
      <c r="B11" s="67">
        <v>304</v>
      </c>
      <c r="C11" s="63"/>
      <c r="D11" s="63"/>
      <c r="E11" s="63"/>
      <c r="F11" s="67">
        <f>B11</f>
        <v>304</v>
      </c>
      <c r="G11" s="67">
        <v>21</v>
      </c>
      <c r="H11" s="63">
        <v>224</v>
      </c>
      <c r="I11" s="63">
        <f>SUM(G11:H12)</f>
        <v>245</v>
      </c>
      <c r="J11" s="63">
        <v>0</v>
      </c>
      <c r="K11" s="63">
        <v>0</v>
      </c>
      <c r="L11" s="63">
        <f>SUM(J11:K12)</f>
        <v>0</v>
      </c>
      <c r="M11" s="63">
        <v>3</v>
      </c>
      <c r="N11" s="63">
        <v>57</v>
      </c>
      <c r="O11" s="63">
        <f>SUM(M11:N12)</f>
        <v>60</v>
      </c>
      <c r="P11" s="63">
        <f>G11+J11+M11</f>
        <v>24</v>
      </c>
      <c r="Q11" s="63">
        <f>H11+K11+N11</f>
        <v>281</v>
      </c>
      <c r="R11" s="72">
        <f>SUM(P11:Q12)</f>
        <v>305</v>
      </c>
    </row>
    <row r="12" spans="1:18" x14ac:dyDescent="0.15">
      <c r="A12" s="69"/>
      <c r="B12" s="71"/>
      <c r="C12" s="63"/>
      <c r="D12" s="63"/>
      <c r="E12" s="63"/>
      <c r="F12" s="71"/>
      <c r="G12" s="7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3"/>
    </row>
    <row r="13" spans="1:18" x14ac:dyDescent="0.15">
      <c r="A13" s="69" t="s">
        <v>22</v>
      </c>
      <c r="B13" s="63">
        <v>263</v>
      </c>
      <c r="C13" s="63"/>
      <c r="D13" s="63"/>
      <c r="E13" s="63"/>
      <c r="F13" s="67">
        <f>B13</f>
        <v>263</v>
      </c>
      <c r="G13" s="67">
        <v>81</v>
      </c>
      <c r="H13" s="63">
        <v>1765</v>
      </c>
      <c r="I13" s="63">
        <f>SUM(G13:H14)</f>
        <v>1846</v>
      </c>
      <c r="J13" s="63">
        <v>0</v>
      </c>
      <c r="K13" s="63">
        <v>0</v>
      </c>
      <c r="L13" s="63">
        <f>SUM(J13:K14)</f>
        <v>0</v>
      </c>
      <c r="M13" s="63">
        <v>3</v>
      </c>
      <c r="N13" s="63">
        <v>54</v>
      </c>
      <c r="O13" s="63">
        <f>SUM(M13:N14)</f>
        <v>57</v>
      </c>
      <c r="P13" s="63">
        <f t="shared" ref="P13:Q13" si="1">G13+J13+M13</f>
        <v>84</v>
      </c>
      <c r="Q13" s="63">
        <f t="shared" si="1"/>
        <v>1819</v>
      </c>
      <c r="R13" s="72">
        <f>SUM(P13:Q14)</f>
        <v>1903</v>
      </c>
    </row>
    <row r="14" spans="1:18" x14ac:dyDescent="0.15">
      <c r="A14" s="69"/>
      <c r="B14" s="63"/>
      <c r="C14" s="63"/>
      <c r="D14" s="63"/>
      <c r="E14" s="63"/>
      <c r="F14" s="71"/>
      <c r="G14" s="7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73"/>
    </row>
    <row r="15" spans="1:18" x14ac:dyDescent="0.15">
      <c r="A15" s="69" t="s">
        <v>23</v>
      </c>
      <c r="B15" s="63">
        <v>4785</v>
      </c>
      <c r="C15" s="63"/>
      <c r="D15" s="63"/>
      <c r="E15" s="63"/>
      <c r="F15" s="67">
        <f>B15</f>
        <v>4785</v>
      </c>
      <c r="G15" s="67">
        <v>506</v>
      </c>
      <c r="H15" s="63">
        <v>4070</v>
      </c>
      <c r="I15" s="63">
        <f>SUM(G15:H16)</f>
        <v>4576</v>
      </c>
      <c r="J15" s="63">
        <v>0</v>
      </c>
      <c r="K15" s="63">
        <v>0</v>
      </c>
      <c r="L15" s="63">
        <f>SUM(J15:K16)</f>
        <v>0</v>
      </c>
      <c r="M15" s="63">
        <v>26</v>
      </c>
      <c r="N15" s="63">
        <v>183</v>
      </c>
      <c r="O15" s="63">
        <f>SUM(M15:N16)</f>
        <v>209</v>
      </c>
      <c r="P15" s="63">
        <f t="shared" ref="P15:Q15" si="2">G15+J15+M15</f>
        <v>532</v>
      </c>
      <c r="Q15" s="63">
        <f t="shared" si="2"/>
        <v>4253</v>
      </c>
      <c r="R15" s="72">
        <f>SUM(P15:Q16)</f>
        <v>4785</v>
      </c>
    </row>
    <row r="16" spans="1:18" x14ac:dyDescent="0.15">
      <c r="A16" s="69"/>
      <c r="B16" s="63"/>
      <c r="C16" s="63"/>
      <c r="D16" s="63"/>
      <c r="E16" s="63"/>
      <c r="F16" s="71"/>
      <c r="G16" s="71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3"/>
    </row>
    <row r="17" spans="1:18" x14ac:dyDescent="0.15">
      <c r="A17" s="69" t="s">
        <v>24</v>
      </c>
      <c r="B17" s="63">
        <v>4063</v>
      </c>
      <c r="C17" s="63"/>
      <c r="D17" s="63"/>
      <c r="E17" s="63"/>
      <c r="F17" s="67">
        <f>B17</f>
        <v>4063</v>
      </c>
      <c r="G17" s="67">
        <v>810</v>
      </c>
      <c r="H17" s="63">
        <v>3904</v>
      </c>
      <c r="I17" s="63">
        <f>SUM(G17:H18)</f>
        <v>4714</v>
      </c>
      <c r="J17" s="63">
        <v>0</v>
      </c>
      <c r="K17" s="63">
        <v>0</v>
      </c>
      <c r="L17" s="63">
        <f>SUM(J17:K18)</f>
        <v>0</v>
      </c>
      <c r="M17" s="63">
        <v>12</v>
      </c>
      <c r="N17" s="63">
        <v>90</v>
      </c>
      <c r="O17" s="63">
        <f>SUM(M17:N18)</f>
        <v>102</v>
      </c>
      <c r="P17" s="63">
        <f t="shared" ref="P17:Q17" si="3">G17+J17+M17</f>
        <v>822</v>
      </c>
      <c r="Q17" s="63">
        <f t="shared" si="3"/>
        <v>3994</v>
      </c>
      <c r="R17" s="72">
        <f>SUM(P17:Q18)</f>
        <v>4816</v>
      </c>
    </row>
    <row r="18" spans="1:18" x14ac:dyDescent="0.15">
      <c r="A18" s="69"/>
      <c r="B18" s="63"/>
      <c r="C18" s="63"/>
      <c r="D18" s="63"/>
      <c r="E18" s="63"/>
      <c r="F18" s="71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3"/>
    </row>
    <row r="19" spans="1:18" x14ac:dyDescent="0.15">
      <c r="A19" s="69" t="s">
        <v>25</v>
      </c>
      <c r="B19" s="63">
        <v>3726</v>
      </c>
      <c r="C19" s="63"/>
      <c r="D19" s="63"/>
      <c r="E19" s="63"/>
      <c r="F19" s="67">
        <f>B19</f>
        <v>3726</v>
      </c>
      <c r="G19" s="67">
        <v>393</v>
      </c>
      <c r="H19" s="63">
        <v>2462</v>
      </c>
      <c r="I19" s="63">
        <f>SUM(G19:H20)</f>
        <v>2855</v>
      </c>
      <c r="J19" s="63">
        <v>0</v>
      </c>
      <c r="K19" s="63">
        <v>0</v>
      </c>
      <c r="L19" s="63">
        <f>SUM(J19:K20)</f>
        <v>0</v>
      </c>
      <c r="M19" s="63">
        <v>8</v>
      </c>
      <c r="N19" s="63">
        <v>86</v>
      </c>
      <c r="O19" s="63">
        <f>SUM(M19:N20)</f>
        <v>94</v>
      </c>
      <c r="P19" s="63">
        <f t="shared" ref="P19:Q19" si="4">G19+J19+M19</f>
        <v>401</v>
      </c>
      <c r="Q19" s="63">
        <f t="shared" si="4"/>
        <v>2548</v>
      </c>
      <c r="R19" s="72">
        <f>SUM(P19:Q20)</f>
        <v>2949</v>
      </c>
    </row>
    <row r="20" spans="1:18" x14ac:dyDescent="0.15">
      <c r="A20" s="69"/>
      <c r="B20" s="63"/>
      <c r="C20" s="63"/>
      <c r="D20" s="63"/>
      <c r="E20" s="63"/>
      <c r="F20" s="71"/>
      <c r="G20" s="71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73"/>
    </row>
    <row r="21" spans="1:18" x14ac:dyDescent="0.15">
      <c r="A21" s="69" t="s">
        <v>26</v>
      </c>
      <c r="B21" s="63">
        <v>2344</v>
      </c>
      <c r="C21" s="63"/>
      <c r="D21" s="63"/>
      <c r="E21" s="63"/>
      <c r="F21" s="67">
        <f>B21</f>
        <v>2344</v>
      </c>
      <c r="G21" s="67">
        <v>456</v>
      </c>
      <c r="H21" s="63">
        <v>934</v>
      </c>
      <c r="I21" s="63">
        <f>SUM(G21:H22)</f>
        <v>1390</v>
      </c>
      <c r="J21" s="63">
        <v>0</v>
      </c>
      <c r="K21" s="63">
        <v>0</v>
      </c>
      <c r="L21" s="63">
        <f>SUM(J21:K22)</f>
        <v>0</v>
      </c>
      <c r="M21" s="63">
        <v>23</v>
      </c>
      <c r="N21" s="63">
        <v>56</v>
      </c>
      <c r="O21" s="63">
        <f>SUM(M21:N22)</f>
        <v>79</v>
      </c>
      <c r="P21" s="63">
        <f t="shared" ref="P21:Q21" si="5">G21+J21+M21</f>
        <v>479</v>
      </c>
      <c r="Q21" s="63">
        <f t="shared" si="5"/>
        <v>990</v>
      </c>
      <c r="R21" s="72">
        <f>SUM(P21:Q22)</f>
        <v>1469</v>
      </c>
    </row>
    <row r="22" spans="1:18" x14ac:dyDescent="0.15">
      <c r="A22" s="69"/>
      <c r="B22" s="63"/>
      <c r="C22" s="63"/>
      <c r="D22" s="63"/>
      <c r="E22" s="63"/>
      <c r="F22" s="71"/>
      <c r="G22" s="7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3"/>
    </row>
    <row r="23" spans="1:18" x14ac:dyDescent="0.15">
      <c r="A23" s="69" t="s">
        <v>27</v>
      </c>
      <c r="B23" s="63">
        <v>188</v>
      </c>
      <c r="C23" s="63"/>
      <c r="D23" s="63"/>
      <c r="E23" s="63"/>
      <c r="F23" s="67">
        <f>B23</f>
        <v>188</v>
      </c>
      <c r="G23" s="67">
        <v>111</v>
      </c>
      <c r="H23" s="63">
        <v>426</v>
      </c>
      <c r="I23" s="63">
        <f>SUM(G23:H24)</f>
        <v>537</v>
      </c>
      <c r="J23" s="63">
        <v>0</v>
      </c>
      <c r="K23" s="63">
        <v>0</v>
      </c>
      <c r="L23" s="63">
        <f>SUM(J23:K24)</f>
        <v>0</v>
      </c>
      <c r="M23" s="63">
        <v>1</v>
      </c>
      <c r="N23" s="63">
        <v>39</v>
      </c>
      <c r="O23" s="63">
        <f>SUM(M23:N24)</f>
        <v>40</v>
      </c>
      <c r="P23" s="63">
        <f t="shared" ref="P23:Q23" si="6">G23+J23+M23</f>
        <v>112</v>
      </c>
      <c r="Q23" s="63">
        <f t="shared" si="6"/>
        <v>465</v>
      </c>
      <c r="R23" s="72">
        <f>SUM(P23:Q24)</f>
        <v>577</v>
      </c>
    </row>
    <row r="24" spans="1:18" x14ac:dyDescent="0.15">
      <c r="A24" s="69"/>
      <c r="B24" s="63"/>
      <c r="C24" s="63"/>
      <c r="D24" s="63"/>
      <c r="E24" s="63"/>
      <c r="F24" s="71"/>
      <c r="G24" s="7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3"/>
    </row>
    <row r="25" spans="1:18" x14ac:dyDescent="0.15">
      <c r="A25" s="69" t="s">
        <v>28</v>
      </c>
      <c r="B25" s="63">
        <v>1476</v>
      </c>
      <c r="C25" s="63"/>
      <c r="D25" s="63"/>
      <c r="E25" s="63"/>
      <c r="F25" s="63">
        <f>B25</f>
        <v>1476</v>
      </c>
      <c r="G25" s="67">
        <v>226</v>
      </c>
      <c r="H25" s="63">
        <v>2050</v>
      </c>
      <c r="I25" s="67">
        <f>SUM(G25:H26)</f>
        <v>2276</v>
      </c>
      <c r="J25" s="63">
        <v>0</v>
      </c>
      <c r="K25" s="63">
        <v>0</v>
      </c>
      <c r="L25" s="67">
        <f>SUM(J25:K26)</f>
        <v>0</v>
      </c>
      <c r="M25" s="63">
        <v>8</v>
      </c>
      <c r="N25" s="63">
        <v>55</v>
      </c>
      <c r="O25" s="67">
        <f>SUM(M25:N26)</f>
        <v>63</v>
      </c>
      <c r="P25" s="63">
        <f>G25+J25+M25</f>
        <v>234</v>
      </c>
      <c r="Q25" s="63">
        <f>H25+K25+N25</f>
        <v>2105</v>
      </c>
      <c r="R25" s="65">
        <f>SUM(P25:Q26)</f>
        <v>2339</v>
      </c>
    </row>
    <row r="26" spans="1:18" ht="14.25" thickBot="1" x14ac:dyDescent="0.2">
      <c r="A26" s="70"/>
      <c r="B26" s="64"/>
      <c r="C26" s="64"/>
      <c r="D26" s="64"/>
      <c r="E26" s="64"/>
      <c r="F26" s="64"/>
      <c r="G26" s="68"/>
      <c r="H26" s="64"/>
      <c r="I26" s="68"/>
      <c r="J26" s="64"/>
      <c r="K26" s="64"/>
      <c r="L26" s="68"/>
      <c r="M26" s="64"/>
      <c r="N26" s="64"/>
      <c r="O26" s="68"/>
      <c r="P26" s="64"/>
      <c r="Q26" s="64"/>
      <c r="R26" s="66"/>
    </row>
    <row r="29" spans="1:18" ht="13.7" customHeight="1" x14ac:dyDescent="0.15">
      <c r="B29" s="19" t="s">
        <v>36</v>
      </c>
      <c r="C29" s="60" t="s">
        <v>37</v>
      </c>
      <c r="D29" s="60"/>
      <c r="E29" s="14">
        <v>17492</v>
      </c>
      <c r="F29" s="61" t="s">
        <v>38</v>
      </c>
      <c r="G29" s="62"/>
      <c r="H29" s="29">
        <f>B9/E29</f>
        <v>0.98039103590212673</v>
      </c>
      <c r="I29" s="19"/>
      <c r="J29" s="31" t="s">
        <v>39</v>
      </c>
      <c r="K29" s="60" t="s">
        <v>40</v>
      </c>
      <c r="L29" s="60"/>
      <c r="M29" s="15">
        <v>16397</v>
      </c>
      <c r="N29" s="32" t="s">
        <v>38</v>
      </c>
      <c r="O29" s="33"/>
      <c r="P29" s="29">
        <f>H9/M29</f>
        <v>0.96572543758004514</v>
      </c>
    </row>
    <row r="30" spans="1:18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8" ht="13.7" customHeight="1" x14ac:dyDescent="0.15">
      <c r="B31" s="19"/>
      <c r="C31" s="60" t="s">
        <v>41</v>
      </c>
      <c r="D31" s="60"/>
      <c r="E31" s="16">
        <v>17095</v>
      </c>
      <c r="F31" s="61" t="s">
        <v>38</v>
      </c>
      <c r="G31" s="62"/>
      <c r="H31" s="29">
        <f>B9/E31</f>
        <v>1.0031588183679438</v>
      </c>
      <c r="I31" s="19"/>
      <c r="J31" s="31" t="s">
        <v>42</v>
      </c>
      <c r="K31" s="60" t="s">
        <v>40</v>
      </c>
      <c r="L31" s="60"/>
      <c r="M31" s="16">
        <v>14734</v>
      </c>
      <c r="N31" s="32" t="s">
        <v>38</v>
      </c>
      <c r="O31" s="33"/>
      <c r="P31" s="29">
        <f>H9/M31</f>
        <v>1.0747251255599295</v>
      </c>
    </row>
    <row r="32" spans="1:18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3.7" customHeight="1" x14ac:dyDescent="0.15">
      <c r="B33" s="19"/>
      <c r="C33" s="60" t="s">
        <v>43</v>
      </c>
      <c r="D33" s="60"/>
      <c r="E33" s="15">
        <v>17029</v>
      </c>
      <c r="F33" s="61" t="s">
        <v>38</v>
      </c>
      <c r="G33" s="62"/>
      <c r="H33" s="29">
        <f>Q9/E33</f>
        <v>0.96629279464443008</v>
      </c>
      <c r="I33" s="19"/>
      <c r="J33" s="19"/>
      <c r="K33" s="19"/>
      <c r="L33" s="19"/>
      <c r="M33" s="19"/>
      <c r="N33" s="19"/>
      <c r="O33" s="19"/>
      <c r="P33" s="19"/>
    </row>
    <row r="34" spans="2:16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ht="13.7" customHeight="1" x14ac:dyDescent="0.15">
      <c r="C35" s="60" t="s">
        <v>44</v>
      </c>
      <c r="D35" s="60"/>
      <c r="E35" s="16">
        <v>15327</v>
      </c>
      <c r="F35" s="61" t="s">
        <v>38</v>
      </c>
      <c r="G35" s="62"/>
      <c r="H35" s="29">
        <f>Q9/E35</f>
        <v>1.0735956155803483</v>
      </c>
    </row>
  </sheetData>
  <mergeCells count="184"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累計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</dc:creator>
  <cp:lastModifiedBy>tyamamoto</cp:lastModifiedBy>
  <dcterms:created xsi:type="dcterms:W3CDTF">2016-06-27T04:13:02Z</dcterms:created>
  <dcterms:modified xsi:type="dcterms:W3CDTF">2020-07-14T05:20:12Z</dcterms:modified>
</cp:coreProperties>
</file>