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7工事中\"/>
    </mc:Choice>
  </mc:AlternateContent>
  <xr:revisionPtr revIDLastSave="0" documentId="13_ncr:1_{39B54684-F4FF-4F77-8F36-908E5FE1C8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" r:id="rId1"/>
    <sheet name="1月" sheetId="5" r:id="rId2"/>
    <sheet name="2月" sheetId="4" r:id="rId3"/>
    <sheet name="3月" sheetId="3" r:id="rId4"/>
    <sheet name="4月" sheetId="2" r:id="rId5"/>
    <sheet name="5月" sheetId="6" r:id="rId6"/>
    <sheet name="6月" sheetId="7" r:id="rId7"/>
    <sheet name="7月" sheetId="9" r:id="rId8"/>
    <sheet name="8月" sheetId="8" r:id="rId9"/>
    <sheet name="9月" sheetId="10" r:id="rId10"/>
    <sheet name="10月" sheetId="11" r:id="rId11"/>
    <sheet name="11月" sheetId="12" r:id="rId12"/>
    <sheet name="12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13" l="1"/>
  <c r="P25" i="13"/>
  <c r="R25" i="13" s="1"/>
  <c r="O25" i="13"/>
  <c r="L25" i="13"/>
  <c r="I25" i="13"/>
  <c r="F25" i="13"/>
  <c r="Q23" i="13"/>
  <c r="P23" i="13"/>
  <c r="R23" i="13" s="1"/>
  <c r="O23" i="13"/>
  <c r="L23" i="13"/>
  <c r="I23" i="13"/>
  <c r="F23" i="13"/>
  <c r="Q21" i="13"/>
  <c r="R21" i="13" s="1"/>
  <c r="P21" i="13"/>
  <c r="O21" i="13"/>
  <c r="L21" i="13"/>
  <c r="I21" i="13"/>
  <c r="F21" i="13"/>
  <c r="R19" i="13"/>
  <c r="Q19" i="13"/>
  <c r="P19" i="13"/>
  <c r="O19" i="13"/>
  <c r="L19" i="13"/>
  <c r="I19" i="13"/>
  <c r="F19" i="13"/>
  <c r="Q17" i="13"/>
  <c r="P17" i="13"/>
  <c r="R17" i="13" s="1"/>
  <c r="O17" i="13"/>
  <c r="L17" i="13"/>
  <c r="I17" i="13"/>
  <c r="F17" i="13"/>
  <c r="Q15" i="13"/>
  <c r="P15" i="13"/>
  <c r="R15" i="13" s="1"/>
  <c r="O15" i="13"/>
  <c r="L15" i="13"/>
  <c r="I15" i="13"/>
  <c r="F15" i="13"/>
  <c r="Q13" i="13"/>
  <c r="R13" i="13" s="1"/>
  <c r="P13" i="13"/>
  <c r="O13" i="13"/>
  <c r="L13" i="13"/>
  <c r="I13" i="13"/>
  <c r="F13" i="13"/>
  <c r="Q11" i="13"/>
  <c r="P11" i="13"/>
  <c r="R11" i="13" s="1"/>
  <c r="O11" i="13"/>
  <c r="L11" i="13"/>
  <c r="I11" i="13"/>
  <c r="F11" i="13"/>
  <c r="Q9" i="13"/>
  <c r="H35" i="13" s="1"/>
  <c r="P9" i="13"/>
  <c r="O9" i="13"/>
  <c r="N9" i="13"/>
  <c r="M9" i="13"/>
  <c r="L9" i="13"/>
  <c r="K9" i="13"/>
  <c r="J9" i="13"/>
  <c r="I9" i="13"/>
  <c r="H9" i="13"/>
  <c r="P29" i="13" s="1"/>
  <c r="G9" i="13"/>
  <c r="E9" i="13"/>
  <c r="B9" i="13"/>
  <c r="H29" i="13" s="1"/>
  <c r="H29" i="12"/>
  <c r="Q25" i="12"/>
  <c r="P25" i="12"/>
  <c r="R25" i="12" s="1"/>
  <c r="O25" i="12"/>
  <c r="L25" i="12"/>
  <c r="I25" i="12"/>
  <c r="F25" i="12"/>
  <c r="R23" i="12"/>
  <c r="Q23" i="12"/>
  <c r="P23" i="12"/>
  <c r="O23" i="12"/>
  <c r="L23" i="12"/>
  <c r="I23" i="12"/>
  <c r="F23" i="12"/>
  <c r="Q21" i="12"/>
  <c r="R21" i="12" s="1"/>
  <c r="P21" i="12"/>
  <c r="O21" i="12"/>
  <c r="L21" i="12"/>
  <c r="I21" i="12"/>
  <c r="F21" i="12"/>
  <c r="Q19" i="12"/>
  <c r="P19" i="12"/>
  <c r="R19" i="12" s="1"/>
  <c r="O19" i="12"/>
  <c r="L19" i="12"/>
  <c r="I19" i="12"/>
  <c r="F19" i="12"/>
  <c r="Q17" i="12"/>
  <c r="P17" i="12"/>
  <c r="R17" i="12" s="1"/>
  <c r="O17" i="12"/>
  <c r="L17" i="12"/>
  <c r="I17" i="12"/>
  <c r="F17" i="12"/>
  <c r="R15" i="12"/>
  <c r="Q15" i="12"/>
  <c r="P15" i="12"/>
  <c r="O15" i="12"/>
  <c r="L15" i="12"/>
  <c r="L9" i="12" s="1"/>
  <c r="I15" i="12"/>
  <c r="F15" i="12"/>
  <c r="Q13" i="12"/>
  <c r="R13" i="12" s="1"/>
  <c r="P13" i="12"/>
  <c r="O13" i="12"/>
  <c r="L13" i="12"/>
  <c r="I13" i="12"/>
  <c r="F13" i="12"/>
  <c r="Q11" i="12"/>
  <c r="Q9" i="12" s="1"/>
  <c r="P11" i="12"/>
  <c r="P9" i="12" s="1"/>
  <c r="O11" i="12"/>
  <c r="L11" i="12"/>
  <c r="I11" i="12"/>
  <c r="I9" i="12" s="1"/>
  <c r="F11" i="12"/>
  <c r="O9" i="12"/>
  <c r="N9" i="12"/>
  <c r="M9" i="12"/>
  <c r="K9" i="12"/>
  <c r="J9" i="12"/>
  <c r="H9" i="12"/>
  <c r="P29" i="12" s="1"/>
  <c r="G9" i="12"/>
  <c r="E9" i="12"/>
  <c r="B9" i="12"/>
  <c r="F9" i="12" s="1"/>
  <c r="Q25" i="11"/>
  <c r="P25" i="11"/>
  <c r="R25" i="11" s="1"/>
  <c r="O25" i="11"/>
  <c r="L25" i="11"/>
  <c r="I25" i="11"/>
  <c r="F25" i="11"/>
  <c r="Q23" i="11"/>
  <c r="P23" i="11"/>
  <c r="R23" i="11" s="1"/>
  <c r="O23" i="11"/>
  <c r="L23" i="11"/>
  <c r="I23" i="11"/>
  <c r="F23" i="11"/>
  <c r="Q21" i="11"/>
  <c r="R21" i="11" s="1"/>
  <c r="P21" i="11"/>
  <c r="O21" i="11"/>
  <c r="L21" i="11"/>
  <c r="I21" i="11"/>
  <c r="F21" i="11"/>
  <c r="R19" i="11"/>
  <c r="Q19" i="11"/>
  <c r="P19" i="11"/>
  <c r="O19" i="11"/>
  <c r="L19" i="11"/>
  <c r="I19" i="11"/>
  <c r="F19" i="11"/>
  <c r="Q17" i="11"/>
  <c r="P17" i="11"/>
  <c r="R17" i="11" s="1"/>
  <c r="O17" i="11"/>
  <c r="L17" i="11"/>
  <c r="I17" i="11"/>
  <c r="F17" i="11"/>
  <c r="Q15" i="11"/>
  <c r="P15" i="11"/>
  <c r="P9" i="11" s="1"/>
  <c r="O15" i="11"/>
  <c r="L15" i="11"/>
  <c r="I15" i="11"/>
  <c r="F15" i="11"/>
  <c r="R13" i="11"/>
  <c r="Q13" i="11"/>
  <c r="P13" i="11"/>
  <c r="O13" i="11"/>
  <c r="O9" i="11" s="1"/>
  <c r="L13" i="11"/>
  <c r="I13" i="11"/>
  <c r="F13" i="11"/>
  <c r="R11" i="11"/>
  <c r="Q11" i="11"/>
  <c r="P11" i="11"/>
  <c r="O11" i="11"/>
  <c r="L11" i="11"/>
  <c r="L9" i="11" s="1"/>
  <c r="I11" i="11"/>
  <c r="F11" i="11"/>
  <c r="Q9" i="11"/>
  <c r="H35" i="11" s="1"/>
  <c r="N9" i="11"/>
  <c r="M9" i="11"/>
  <c r="K9" i="11"/>
  <c r="J9" i="11"/>
  <c r="I9" i="11"/>
  <c r="H9" i="11"/>
  <c r="P29" i="11" s="1"/>
  <c r="G9" i="11"/>
  <c r="E9" i="11"/>
  <c r="B9" i="11"/>
  <c r="H29" i="11" s="1"/>
  <c r="Q25" i="10"/>
  <c r="P25" i="10"/>
  <c r="R25" i="10" s="1"/>
  <c r="O25" i="10"/>
  <c r="L25" i="10"/>
  <c r="I25" i="10"/>
  <c r="F25" i="10"/>
  <c r="Q23" i="10"/>
  <c r="P23" i="10"/>
  <c r="R23" i="10" s="1"/>
  <c r="O23" i="10"/>
  <c r="L23" i="10"/>
  <c r="I23" i="10"/>
  <c r="F23" i="10"/>
  <c r="Q21" i="10"/>
  <c r="R21" i="10" s="1"/>
  <c r="P21" i="10"/>
  <c r="O21" i="10"/>
  <c r="L21" i="10"/>
  <c r="I21" i="10"/>
  <c r="F21" i="10"/>
  <c r="R19" i="10"/>
  <c r="Q19" i="10"/>
  <c r="P19" i="10"/>
  <c r="O19" i="10"/>
  <c r="L19" i="10"/>
  <c r="I19" i="10"/>
  <c r="F19" i="10"/>
  <c r="Q17" i="10"/>
  <c r="P17" i="10"/>
  <c r="R17" i="10" s="1"/>
  <c r="O17" i="10"/>
  <c r="L17" i="10"/>
  <c r="I17" i="10"/>
  <c r="F17" i="10"/>
  <c r="Q15" i="10"/>
  <c r="P15" i="10"/>
  <c r="P9" i="10" s="1"/>
  <c r="O15" i="10"/>
  <c r="L15" i="10"/>
  <c r="I15" i="10"/>
  <c r="F15" i="10"/>
  <c r="Q13" i="10"/>
  <c r="R13" i="10" s="1"/>
  <c r="P13" i="10"/>
  <c r="O13" i="10"/>
  <c r="O9" i="10" s="1"/>
  <c r="L13" i="10"/>
  <c r="I13" i="10"/>
  <c r="F13" i="10"/>
  <c r="R11" i="10"/>
  <c r="Q11" i="10"/>
  <c r="P11" i="10"/>
  <c r="O11" i="10"/>
  <c r="L11" i="10"/>
  <c r="L9" i="10" s="1"/>
  <c r="I11" i="10"/>
  <c r="F11" i="10"/>
  <c r="Q9" i="10"/>
  <c r="H35" i="10" s="1"/>
  <c r="N9" i="10"/>
  <c r="M9" i="10"/>
  <c r="K9" i="10"/>
  <c r="J9" i="10"/>
  <c r="I9" i="10"/>
  <c r="H9" i="10"/>
  <c r="P29" i="10" s="1"/>
  <c r="G9" i="10"/>
  <c r="E9" i="10"/>
  <c r="B9" i="10"/>
  <c r="H29" i="10" s="1"/>
  <c r="Q25" i="8"/>
  <c r="P25" i="8"/>
  <c r="R25" i="8" s="1"/>
  <c r="O25" i="8"/>
  <c r="L25" i="8"/>
  <c r="I25" i="8"/>
  <c r="F25" i="8"/>
  <c r="Q23" i="8"/>
  <c r="P23" i="8"/>
  <c r="R23" i="8" s="1"/>
  <c r="O23" i="8"/>
  <c r="L23" i="8"/>
  <c r="I23" i="8"/>
  <c r="F23" i="8"/>
  <c r="Q21" i="8"/>
  <c r="R21" i="8" s="1"/>
  <c r="P21" i="8"/>
  <c r="O21" i="8"/>
  <c r="L21" i="8"/>
  <c r="I21" i="8"/>
  <c r="F21" i="8"/>
  <c r="R19" i="8"/>
  <c r="Q19" i="8"/>
  <c r="P19" i="8"/>
  <c r="O19" i="8"/>
  <c r="L19" i="8"/>
  <c r="I19" i="8"/>
  <c r="F19" i="8"/>
  <c r="Q17" i="8"/>
  <c r="P17" i="8"/>
  <c r="R17" i="8" s="1"/>
  <c r="O17" i="8"/>
  <c r="L17" i="8"/>
  <c r="I17" i="8"/>
  <c r="F17" i="8"/>
  <c r="Q15" i="8"/>
  <c r="P15" i="8"/>
  <c r="P9" i="8" s="1"/>
  <c r="O15" i="8"/>
  <c r="L15" i="8"/>
  <c r="I15" i="8"/>
  <c r="F15" i="8"/>
  <c r="R13" i="8"/>
  <c r="Q13" i="8"/>
  <c r="P13" i="8"/>
  <c r="O13" i="8"/>
  <c r="O9" i="8" s="1"/>
  <c r="L13" i="8"/>
  <c r="I13" i="8"/>
  <c r="F13" i="8"/>
  <c r="R11" i="8"/>
  <c r="Q11" i="8"/>
  <c r="P11" i="8"/>
  <c r="O11" i="8"/>
  <c r="L11" i="8"/>
  <c r="L9" i="8" s="1"/>
  <c r="I11" i="8"/>
  <c r="F11" i="8"/>
  <c r="Q9" i="8"/>
  <c r="H35" i="8" s="1"/>
  <c r="N9" i="8"/>
  <c r="M9" i="8"/>
  <c r="K9" i="8"/>
  <c r="J9" i="8"/>
  <c r="I9" i="8"/>
  <c r="H9" i="8"/>
  <c r="P29" i="8" s="1"/>
  <c r="G9" i="8"/>
  <c r="E9" i="8"/>
  <c r="B9" i="8"/>
  <c r="H29" i="8" s="1"/>
  <c r="Q25" i="9"/>
  <c r="P25" i="9"/>
  <c r="R25" i="9" s="1"/>
  <c r="O25" i="9"/>
  <c r="L25" i="9"/>
  <c r="I25" i="9"/>
  <c r="F25" i="9"/>
  <c r="R23" i="9"/>
  <c r="Q23" i="9"/>
  <c r="P23" i="9"/>
  <c r="O23" i="9"/>
  <c r="L23" i="9"/>
  <c r="I23" i="9"/>
  <c r="F23" i="9"/>
  <c r="Q21" i="9"/>
  <c r="R21" i="9" s="1"/>
  <c r="P21" i="9"/>
  <c r="O21" i="9"/>
  <c r="L21" i="9"/>
  <c r="I21" i="9"/>
  <c r="F21" i="9"/>
  <c r="Q19" i="9"/>
  <c r="P19" i="9"/>
  <c r="R19" i="9" s="1"/>
  <c r="O19" i="9"/>
  <c r="L19" i="9"/>
  <c r="I19" i="9"/>
  <c r="F19" i="9"/>
  <c r="Q17" i="9"/>
  <c r="P17" i="9"/>
  <c r="R17" i="9" s="1"/>
  <c r="O17" i="9"/>
  <c r="L17" i="9"/>
  <c r="I17" i="9"/>
  <c r="F17" i="9"/>
  <c r="R15" i="9"/>
  <c r="Q15" i="9"/>
  <c r="P15" i="9"/>
  <c r="O15" i="9"/>
  <c r="L15" i="9"/>
  <c r="L9" i="9" s="1"/>
  <c r="I15" i="9"/>
  <c r="F15" i="9"/>
  <c r="Q13" i="9"/>
  <c r="R13" i="9" s="1"/>
  <c r="P13" i="9"/>
  <c r="O13" i="9"/>
  <c r="L13" i="9"/>
  <c r="I13" i="9"/>
  <c r="F13" i="9"/>
  <c r="Q11" i="9"/>
  <c r="Q9" i="9" s="1"/>
  <c r="P11" i="9"/>
  <c r="R11" i="9" s="1"/>
  <c r="R9" i="9" s="1"/>
  <c r="O11" i="9"/>
  <c r="L11" i="9"/>
  <c r="I11" i="9"/>
  <c r="I9" i="9" s="1"/>
  <c r="F11" i="9"/>
  <c r="O9" i="9"/>
  <c r="N9" i="9"/>
  <c r="M9" i="9"/>
  <c r="K9" i="9"/>
  <c r="J9" i="9"/>
  <c r="H9" i="9"/>
  <c r="P31" i="9" s="1"/>
  <c r="G9" i="9"/>
  <c r="E9" i="9"/>
  <c r="B9" i="9"/>
  <c r="H29" i="9" s="1"/>
  <c r="Q25" i="7"/>
  <c r="P25" i="7"/>
  <c r="R25" i="7" s="1"/>
  <c r="O25" i="7"/>
  <c r="L25" i="7"/>
  <c r="I25" i="7"/>
  <c r="F25" i="7"/>
  <c r="Q23" i="7"/>
  <c r="P23" i="7"/>
  <c r="R23" i="7" s="1"/>
  <c r="O23" i="7"/>
  <c r="L23" i="7"/>
  <c r="I23" i="7"/>
  <c r="F23" i="7"/>
  <c r="Q21" i="7"/>
  <c r="R21" i="7" s="1"/>
  <c r="P21" i="7"/>
  <c r="O21" i="7"/>
  <c r="L21" i="7"/>
  <c r="I21" i="7"/>
  <c r="F21" i="7"/>
  <c r="R19" i="7"/>
  <c r="Q19" i="7"/>
  <c r="P19" i="7"/>
  <c r="O19" i="7"/>
  <c r="L19" i="7"/>
  <c r="I19" i="7"/>
  <c r="F19" i="7"/>
  <c r="Q17" i="7"/>
  <c r="P17" i="7"/>
  <c r="R17" i="7" s="1"/>
  <c r="O17" i="7"/>
  <c r="L17" i="7"/>
  <c r="I17" i="7"/>
  <c r="F17" i="7"/>
  <c r="Q15" i="7"/>
  <c r="P15" i="7"/>
  <c r="P9" i="7" s="1"/>
  <c r="O15" i="7"/>
  <c r="L15" i="7"/>
  <c r="I15" i="7"/>
  <c r="F15" i="7"/>
  <c r="Q13" i="7"/>
  <c r="R13" i="7" s="1"/>
  <c r="P13" i="7"/>
  <c r="O13" i="7"/>
  <c r="O9" i="7" s="1"/>
  <c r="L13" i="7"/>
  <c r="I13" i="7"/>
  <c r="F13" i="7"/>
  <c r="R11" i="7"/>
  <c r="Q11" i="7"/>
  <c r="P11" i="7"/>
  <c r="O11" i="7"/>
  <c r="L11" i="7"/>
  <c r="L9" i="7" s="1"/>
  <c r="I11" i="7"/>
  <c r="F11" i="7"/>
  <c r="Q9" i="7"/>
  <c r="H35" i="7" s="1"/>
  <c r="N9" i="7"/>
  <c r="M9" i="7"/>
  <c r="K9" i="7"/>
  <c r="J9" i="7"/>
  <c r="I9" i="7"/>
  <c r="H9" i="7"/>
  <c r="P29" i="7" s="1"/>
  <c r="G9" i="7"/>
  <c r="E9" i="7"/>
  <c r="B9" i="7"/>
  <c r="H29" i="7" s="1"/>
  <c r="H31" i="6"/>
  <c r="Q25" i="6"/>
  <c r="R25" i="6" s="1"/>
  <c r="P25" i="6"/>
  <c r="O25" i="6"/>
  <c r="L25" i="6"/>
  <c r="I25" i="6"/>
  <c r="F25" i="6"/>
  <c r="Q23" i="6"/>
  <c r="P23" i="6"/>
  <c r="R23" i="6" s="1"/>
  <c r="O23" i="6"/>
  <c r="L23" i="6"/>
  <c r="I23" i="6"/>
  <c r="F23" i="6"/>
  <c r="Q21" i="6"/>
  <c r="P21" i="6"/>
  <c r="R21" i="6" s="1"/>
  <c r="O21" i="6"/>
  <c r="L21" i="6"/>
  <c r="I21" i="6"/>
  <c r="F21" i="6"/>
  <c r="R19" i="6"/>
  <c r="Q19" i="6"/>
  <c r="P19" i="6"/>
  <c r="O19" i="6"/>
  <c r="L19" i="6"/>
  <c r="I19" i="6"/>
  <c r="F19" i="6"/>
  <c r="Q17" i="6"/>
  <c r="R17" i="6" s="1"/>
  <c r="P17" i="6"/>
  <c r="O17" i="6"/>
  <c r="L17" i="6"/>
  <c r="I17" i="6"/>
  <c r="F17" i="6"/>
  <c r="Q15" i="6"/>
  <c r="P15" i="6"/>
  <c r="R15" i="6" s="1"/>
  <c r="O15" i="6"/>
  <c r="L15" i="6"/>
  <c r="I15" i="6"/>
  <c r="F15" i="6"/>
  <c r="Q13" i="6"/>
  <c r="P13" i="6"/>
  <c r="R13" i="6" s="1"/>
  <c r="O13" i="6"/>
  <c r="L13" i="6"/>
  <c r="I13" i="6"/>
  <c r="F13" i="6"/>
  <c r="R11" i="6"/>
  <c r="R9" i="6" s="1"/>
  <c r="Q11" i="6"/>
  <c r="P11" i="6"/>
  <c r="O11" i="6"/>
  <c r="O9" i="6" s="1"/>
  <c r="L11" i="6"/>
  <c r="L9" i="6" s="1"/>
  <c r="I11" i="6"/>
  <c r="F11" i="6"/>
  <c r="Q9" i="6"/>
  <c r="H35" i="6" s="1"/>
  <c r="N9" i="6"/>
  <c r="M9" i="6"/>
  <c r="K9" i="6"/>
  <c r="J9" i="6"/>
  <c r="I9" i="6"/>
  <c r="H9" i="6"/>
  <c r="P29" i="6" s="1"/>
  <c r="G9" i="6"/>
  <c r="E9" i="6"/>
  <c r="F9" i="6" s="1"/>
  <c r="B9" i="6"/>
  <c r="H29" i="6" s="1"/>
  <c r="H31" i="2"/>
  <c r="Q25" i="2"/>
  <c r="R25" i="2" s="1"/>
  <c r="P25" i="2"/>
  <c r="O25" i="2"/>
  <c r="L25" i="2"/>
  <c r="I25" i="2"/>
  <c r="F25" i="2"/>
  <c r="Q23" i="2"/>
  <c r="P23" i="2"/>
  <c r="R23" i="2" s="1"/>
  <c r="O23" i="2"/>
  <c r="L23" i="2"/>
  <c r="I23" i="2"/>
  <c r="F23" i="2"/>
  <c r="Q21" i="2"/>
  <c r="P21" i="2"/>
  <c r="R21" i="2" s="1"/>
  <c r="O21" i="2"/>
  <c r="L21" i="2"/>
  <c r="I21" i="2"/>
  <c r="F21" i="2"/>
  <c r="R19" i="2"/>
  <c r="Q19" i="2"/>
  <c r="P19" i="2"/>
  <c r="O19" i="2"/>
  <c r="L19" i="2"/>
  <c r="I19" i="2"/>
  <c r="F19" i="2"/>
  <c r="Q17" i="2"/>
  <c r="R17" i="2" s="1"/>
  <c r="P17" i="2"/>
  <c r="O17" i="2"/>
  <c r="L17" i="2"/>
  <c r="I17" i="2"/>
  <c r="F17" i="2"/>
  <c r="Q15" i="2"/>
  <c r="P15" i="2"/>
  <c r="R15" i="2" s="1"/>
  <c r="O15" i="2"/>
  <c r="L15" i="2"/>
  <c r="I15" i="2"/>
  <c r="F15" i="2"/>
  <c r="Q13" i="2"/>
  <c r="P13" i="2"/>
  <c r="R13" i="2" s="1"/>
  <c r="O13" i="2"/>
  <c r="L13" i="2"/>
  <c r="I13" i="2"/>
  <c r="F13" i="2"/>
  <c r="R11" i="2"/>
  <c r="R9" i="2" s="1"/>
  <c r="Q11" i="2"/>
  <c r="P11" i="2"/>
  <c r="O11" i="2"/>
  <c r="O9" i="2" s="1"/>
  <c r="L11" i="2"/>
  <c r="L9" i="2" s="1"/>
  <c r="I11" i="2"/>
  <c r="F11" i="2"/>
  <c r="Q9" i="2"/>
  <c r="H35" i="2" s="1"/>
  <c r="N9" i="2"/>
  <c r="M9" i="2"/>
  <c r="K9" i="2"/>
  <c r="J9" i="2"/>
  <c r="I9" i="2"/>
  <c r="H9" i="2"/>
  <c r="P29" i="2" s="1"/>
  <c r="G9" i="2"/>
  <c r="E9" i="2"/>
  <c r="F9" i="2" s="1"/>
  <c r="B9" i="2"/>
  <c r="H29" i="2" s="1"/>
  <c r="H29" i="3"/>
  <c r="Q25" i="3"/>
  <c r="P25" i="3"/>
  <c r="R25" i="3" s="1"/>
  <c r="O25" i="3"/>
  <c r="L25" i="3"/>
  <c r="I25" i="3"/>
  <c r="F25" i="3"/>
  <c r="R23" i="3"/>
  <c r="Q23" i="3"/>
  <c r="P23" i="3"/>
  <c r="O23" i="3"/>
  <c r="L23" i="3"/>
  <c r="I23" i="3"/>
  <c r="F23" i="3"/>
  <c r="Q21" i="3"/>
  <c r="R21" i="3" s="1"/>
  <c r="P21" i="3"/>
  <c r="O21" i="3"/>
  <c r="L21" i="3"/>
  <c r="I21" i="3"/>
  <c r="F21" i="3"/>
  <c r="Q19" i="3"/>
  <c r="P19" i="3"/>
  <c r="R19" i="3" s="1"/>
  <c r="O19" i="3"/>
  <c r="L19" i="3"/>
  <c r="I19" i="3"/>
  <c r="F19" i="3"/>
  <c r="Q17" i="3"/>
  <c r="P17" i="3"/>
  <c r="R17" i="3" s="1"/>
  <c r="O17" i="3"/>
  <c r="L17" i="3"/>
  <c r="I17" i="3"/>
  <c r="F17" i="3"/>
  <c r="R15" i="3"/>
  <c r="Q15" i="3"/>
  <c r="P15" i="3"/>
  <c r="O15" i="3"/>
  <c r="L15" i="3"/>
  <c r="L9" i="3" s="1"/>
  <c r="I15" i="3"/>
  <c r="F15" i="3"/>
  <c r="Q13" i="3"/>
  <c r="R13" i="3" s="1"/>
  <c r="P13" i="3"/>
  <c r="O13" i="3"/>
  <c r="L13" i="3"/>
  <c r="I13" i="3"/>
  <c r="F13" i="3"/>
  <c r="Q11" i="3"/>
  <c r="Q9" i="3" s="1"/>
  <c r="P11" i="3"/>
  <c r="P9" i="3" s="1"/>
  <c r="O11" i="3"/>
  <c r="L11" i="3"/>
  <c r="I11" i="3"/>
  <c r="I9" i="3" s="1"/>
  <c r="F11" i="3"/>
  <c r="O9" i="3"/>
  <c r="N9" i="3"/>
  <c r="M9" i="3"/>
  <c r="K9" i="3"/>
  <c r="J9" i="3"/>
  <c r="H9" i="3"/>
  <c r="P29" i="3" s="1"/>
  <c r="G9" i="3"/>
  <c r="E9" i="3"/>
  <c r="B9" i="3"/>
  <c r="F9" i="3" s="1"/>
  <c r="P31" i="4"/>
  <c r="H31" i="4"/>
  <c r="H29" i="4"/>
  <c r="Q25" i="4"/>
  <c r="R25" i="4" s="1"/>
  <c r="P25" i="4"/>
  <c r="O25" i="4"/>
  <c r="L25" i="4"/>
  <c r="I25" i="4"/>
  <c r="F25" i="4"/>
  <c r="Q23" i="4"/>
  <c r="P23" i="4"/>
  <c r="R23" i="4" s="1"/>
  <c r="O23" i="4"/>
  <c r="L23" i="4"/>
  <c r="I23" i="4"/>
  <c r="F23" i="4"/>
  <c r="Q21" i="4"/>
  <c r="P21" i="4"/>
  <c r="R21" i="4" s="1"/>
  <c r="O21" i="4"/>
  <c r="L21" i="4"/>
  <c r="I21" i="4"/>
  <c r="F21" i="4"/>
  <c r="R19" i="4"/>
  <c r="Q19" i="4"/>
  <c r="P19" i="4"/>
  <c r="O19" i="4"/>
  <c r="L19" i="4"/>
  <c r="I19" i="4"/>
  <c r="F19" i="4"/>
  <c r="Q17" i="4"/>
  <c r="R17" i="4" s="1"/>
  <c r="P17" i="4"/>
  <c r="O17" i="4"/>
  <c r="L17" i="4"/>
  <c r="I17" i="4"/>
  <c r="F17" i="4"/>
  <c r="Q15" i="4"/>
  <c r="P15" i="4"/>
  <c r="R15" i="4" s="1"/>
  <c r="O15" i="4"/>
  <c r="L15" i="4"/>
  <c r="I15" i="4"/>
  <c r="F15" i="4"/>
  <c r="Q13" i="4"/>
  <c r="P13" i="4"/>
  <c r="R13" i="4" s="1"/>
  <c r="O13" i="4"/>
  <c r="L13" i="4"/>
  <c r="I13" i="4"/>
  <c r="F13" i="4"/>
  <c r="R11" i="4"/>
  <c r="Q11" i="4"/>
  <c r="P11" i="4"/>
  <c r="P9" i="4" s="1"/>
  <c r="O11" i="4"/>
  <c r="O9" i="4" s="1"/>
  <c r="L11" i="4"/>
  <c r="L9" i="4" s="1"/>
  <c r="I11" i="4"/>
  <c r="F11" i="4"/>
  <c r="Q9" i="4"/>
  <c r="H35" i="4" s="1"/>
  <c r="N9" i="4"/>
  <c r="M9" i="4"/>
  <c r="K9" i="4"/>
  <c r="J9" i="4"/>
  <c r="I9" i="4"/>
  <c r="H9" i="4"/>
  <c r="P29" i="4" s="1"/>
  <c r="G9" i="4"/>
  <c r="E9" i="4"/>
  <c r="F9" i="4" s="1"/>
  <c r="B9" i="4"/>
  <c r="Q25" i="5"/>
  <c r="P25" i="5"/>
  <c r="R25" i="5" s="1"/>
  <c r="O25" i="5"/>
  <c r="L25" i="5"/>
  <c r="I25" i="5"/>
  <c r="F25" i="5"/>
  <c r="R23" i="5"/>
  <c r="Q23" i="5"/>
  <c r="P23" i="5"/>
  <c r="O23" i="5"/>
  <c r="L23" i="5"/>
  <c r="I23" i="5"/>
  <c r="F23" i="5"/>
  <c r="Q21" i="5"/>
  <c r="R21" i="5" s="1"/>
  <c r="P21" i="5"/>
  <c r="O21" i="5"/>
  <c r="L21" i="5"/>
  <c r="I21" i="5"/>
  <c r="F21" i="5"/>
  <c r="Q19" i="5"/>
  <c r="P19" i="5"/>
  <c r="R19" i="5" s="1"/>
  <c r="O19" i="5"/>
  <c r="L19" i="5"/>
  <c r="I19" i="5"/>
  <c r="F19" i="5"/>
  <c r="Q17" i="5"/>
  <c r="P17" i="5"/>
  <c r="R17" i="5" s="1"/>
  <c r="O17" i="5"/>
  <c r="L17" i="5"/>
  <c r="I17" i="5"/>
  <c r="F17" i="5"/>
  <c r="R15" i="5"/>
  <c r="Q15" i="5"/>
  <c r="P15" i="5"/>
  <c r="O15" i="5"/>
  <c r="L15" i="5"/>
  <c r="L9" i="5" s="1"/>
  <c r="I15" i="5"/>
  <c r="F15" i="5"/>
  <c r="Q13" i="5"/>
  <c r="R13" i="5" s="1"/>
  <c r="P13" i="5"/>
  <c r="O13" i="5"/>
  <c r="L13" i="5"/>
  <c r="I13" i="5"/>
  <c r="F13" i="5"/>
  <c r="Q11" i="5"/>
  <c r="Q9" i="5" s="1"/>
  <c r="P11" i="5"/>
  <c r="R11" i="5" s="1"/>
  <c r="R9" i="5" s="1"/>
  <c r="O11" i="5"/>
  <c r="L11" i="5"/>
  <c r="I11" i="5"/>
  <c r="I9" i="5" s="1"/>
  <c r="F11" i="5"/>
  <c r="O9" i="5"/>
  <c r="N9" i="5"/>
  <c r="M9" i="5"/>
  <c r="K9" i="5"/>
  <c r="J9" i="5"/>
  <c r="H9" i="5"/>
  <c r="P29" i="5" s="1"/>
  <c r="G9" i="5"/>
  <c r="E9" i="5"/>
  <c r="B9" i="5"/>
  <c r="H29" i="5" s="1"/>
  <c r="R9" i="13" l="1"/>
  <c r="H31" i="13"/>
  <c r="F9" i="13"/>
  <c r="P31" i="13"/>
  <c r="H33" i="13"/>
  <c r="H35" i="12"/>
  <c r="H33" i="12"/>
  <c r="R11" i="12"/>
  <c r="R9" i="12" s="1"/>
  <c r="H31" i="12"/>
  <c r="P31" i="12"/>
  <c r="H31" i="11"/>
  <c r="F9" i="11"/>
  <c r="P31" i="11"/>
  <c r="R15" i="11"/>
  <c r="R9" i="11" s="1"/>
  <c r="H33" i="11"/>
  <c r="H31" i="10"/>
  <c r="F9" i="10"/>
  <c r="P31" i="10"/>
  <c r="R15" i="10"/>
  <c r="R9" i="10" s="1"/>
  <c r="H33" i="10"/>
  <c r="H31" i="8"/>
  <c r="F9" i="8"/>
  <c r="P31" i="8"/>
  <c r="R15" i="8"/>
  <c r="R9" i="8" s="1"/>
  <c r="H33" i="8"/>
  <c r="H35" i="9"/>
  <c r="H33" i="9"/>
  <c r="P9" i="9"/>
  <c r="P29" i="9"/>
  <c r="H31" i="9"/>
  <c r="F9" i="9"/>
  <c r="H31" i="7"/>
  <c r="F9" i="7"/>
  <c r="P31" i="7"/>
  <c r="R15" i="7"/>
  <c r="R9" i="7" s="1"/>
  <c r="H33" i="7"/>
  <c r="P31" i="6"/>
  <c r="H33" i="6"/>
  <c r="P9" i="6"/>
  <c r="P31" i="2"/>
  <c r="H33" i="2"/>
  <c r="P9" i="2"/>
  <c r="H35" i="3"/>
  <c r="H33" i="3"/>
  <c r="R11" i="3"/>
  <c r="R9" i="3" s="1"/>
  <c r="H31" i="3"/>
  <c r="P31" i="3"/>
  <c r="R9" i="4"/>
  <c r="H33" i="4"/>
  <c r="H35" i="5"/>
  <c r="H33" i="5"/>
  <c r="P9" i="5"/>
  <c r="H31" i="5"/>
  <c r="F9" i="5"/>
  <c r="P31" i="5"/>
  <c r="N11" i="1"/>
  <c r="M11" i="1"/>
  <c r="K11" i="1"/>
  <c r="J11" i="1"/>
  <c r="H11" i="1"/>
  <c r="G11" i="1"/>
  <c r="B11" i="1"/>
  <c r="N25" i="1" l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K25" i="1"/>
  <c r="J25" i="1"/>
  <c r="K23" i="1"/>
  <c r="J23" i="1"/>
  <c r="K21" i="1"/>
  <c r="J21" i="1"/>
  <c r="K19" i="1"/>
  <c r="J19" i="1"/>
  <c r="K17" i="1"/>
  <c r="J17" i="1"/>
  <c r="K15" i="1"/>
  <c r="J15" i="1"/>
  <c r="K13" i="1"/>
  <c r="J13" i="1"/>
  <c r="H25" i="1"/>
  <c r="H23" i="1"/>
  <c r="H21" i="1"/>
  <c r="H19" i="1"/>
  <c r="H17" i="1"/>
  <c r="H15" i="1"/>
  <c r="H13" i="1"/>
  <c r="G25" i="1"/>
  <c r="G23" i="1"/>
  <c r="G21" i="1"/>
  <c r="G19" i="1"/>
  <c r="G17" i="1"/>
  <c r="G15" i="1"/>
  <c r="G13" i="1"/>
  <c r="D10" i="1"/>
  <c r="D9" i="1"/>
  <c r="C9" i="1"/>
  <c r="B25" i="1"/>
  <c r="B23" i="1"/>
  <c r="B21" i="1"/>
  <c r="B19" i="1"/>
  <c r="B17" i="1"/>
  <c r="B15" i="1"/>
  <c r="B13" i="1"/>
  <c r="J9" i="1" l="1"/>
  <c r="G9" i="1"/>
  <c r="H9" i="1"/>
  <c r="M9" i="1"/>
  <c r="K9" i="1"/>
  <c r="N9" i="1"/>
  <c r="E9" i="1"/>
  <c r="B9" i="1"/>
  <c r="F9" i="1" l="1"/>
  <c r="Q25" i="1" l="1"/>
  <c r="P25" i="1"/>
  <c r="O25" i="1"/>
  <c r="L25" i="1"/>
  <c r="I25" i="1"/>
  <c r="F25" i="1"/>
  <c r="Q23" i="1"/>
  <c r="P23" i="1"/>
  <c r="O23" i="1"/>
  <c r="L23" i="1"/>
  <c r="I23" i="1"/>
  <c r="F23" i="1"/>
  <c r="Q21" i="1"/>
  <c r="P21" i="1"/>
  <c r="O21" i="1"/>
  <c r="L21" i="1"/>
  <c r="I21" i="1"/>
  <c r="F21" i="1"/>
  <c r="Q19" i="1"/>
  <c r="P19" i="1"/>
  <c r="O19" i="1"/>
  <c r="L19" i="1"/>
  <c r="I19" i="1"/>
  <c r="F19" i="1"/>
  <c r="Q17" i="1"/>
  <c r="P17" i="1"/>
  <c r="O17" i="1"/>
  <c r="L17" i="1"/>
  <c r="I17" i="1"/>
  <c r="F17" i="1"/>
  <c r="Q15" i="1"/>
  <c r="P15" i="1"/>
  <c r="O15" i="1"/>
  <c r="L15" i="1"/>
  <c r="I15" i="1"/>
  <c r="F15" i="1"/>
  <c r="Q13" i="1"/>
  <c r="P13" i="1"/>
  <c r="O13" i="1"/>
  <c r="L13" i="1"/>
  <c r="I13" i="1"/>
  <c r="F13" i="1"/>
  <c r="Q11" i="1"/>
  <c r="P11" i="1"/>
  <c r="O11" i="1"/>
  <c r="L11" i="1"/>
  <c r="I11" i="1"/>
  <c r="F11" i="1"/>
  <c r="R25" i="1" l="1"/>
  <c r="R15" i="1"/>
  <c r="R19" i="1"/>
  <c r="R23" i="1"/>
  <c r="L9" i="1"/>
  <c r="O9" i="1"/>
  <c r="R13" i="1"/>
  <c r="R17" i="1"/>
  <c r="R11" i="1"/>
  <c r="P9" i="1"/>
  <c r="R21" i="1"/>
  <c r="Q9" i="1"/>
  <c r="I9" i="1"/>
  <c r="R9" i="1" l="1"/>
</calcChain>
</file>

<file path=xl/sharedStrings.xml><?xml version="1.0" encoding="utf-8"?>
<sst xmlns="http://schemas.openxmlformats.org/spreadsheetml/2006/main" count="700" uniqueCount="56">
  <si>
    <t>単位：ｋ㎥</t>
  </si>
  <si>
    <t>日本産業・医療ガス協会</t>
  </si>
  <si>
    <t>地区別</t>
  </si>
  <si>
    <t>生産量</t>
  </si>
  <si>
    <t>仕　入　量　（会　員　外）</t>
  </si>
  <si>
    <t>販売量</t>
  </si>
  <si>
    <t>合         　　 計</t>
  </si>
  <si>
    <t>液体酸素</t>
  </si>
  <si>
    <t>パイプ</t>
  </si>
  <si>
    <t>小　計</t>
  </si>
  <si>
    <t>仕入量</t>
  </si>
  <si>
    <t>液　 体 　酸 　素</t>
  </si>
  <si>
    <t>パ  イ  プ  圧  送</t>
  </si>
  <si>
    <t>ボ　　ン　　ベ　　詰</t>
  </si>
  <si>
    <t>(ボンベ)</t>
  </si>
  <si>
    <t>合　 計</t>
  </si>
  <si>
    <t>会員会社</t>
  </si>
  <si>
    <t>一般用</t>
  </si>
  <si>
    <t>小　 計</t>
  </si>
  <si>
    <t>合 　計</t>
  </si>
  <si>
    <t>総合計</t>
  </si>
  <si>
    <t>北海道</t>
  </si>
  <si>
    <t>東　 北</t>
  </si>
  <si>
    <t>関   東</t>
  </si>
  <si>
    <t>東   海</t>
  </si>
  <si>
    <t>近   畿</t>
  </si>
  <si>
    <t>中   国</t>
  </si>
  <si>
    <t>四   国</t>
  </si>
  <si>
    <t>九   州</t>
  </si>
  <si>
    <t>窒素　生産・仕入・販売　実績表</t>
    <rPh sb="0" eb="2">
      <t>チッソ</t>
    </rPh>
    <phoneticPr fontId="2"/>
  </si>
  <si>
    <t>2017年</t>
    <phoneticPr fontId="2"/>
  </si>
  <si>
    <t>窒素　生産・仕入・販売　実績表</t>
  </si>
  <si>
    <t>2017年　1月</t>
  </si>
  <si>
    <t>液体窒素</t>
  </si>
  <si>
    <t>液　 体 　窒 　素</t>
  </si>
  <si>
    <t>ボンベ</t>
  </si>
  <si>
    <t>＊備　考</t>
  </si>
  <si>
    <t>前月生産量</t>
  </si>
  <si>
    <t>ｋ㎥ に 対 す る 比</t>
  </si>
  <si>
    <t xml:space="preserve"> 前      月</t>
  </si>
  <si>
    <t>液体窒素一般販売量</t>
  </si>
  <si>
    <t>前年同月生産量</t>
  </si>
  <si>
    <t xml:space="preserve"> 前年同月</t>
  </si>
  <si>
    <t>前月一般販売量</t>
  </si>
  <si>
    <t>前年同月一般販売量</t>
  </si>
  <si>
    <t>2017年　2月</t>
  </si>
  <si>
    <t>2017年　3月</t>
  </si>
  <si>
    <t>2017年　4月</t>
  </si>
  <si>
    <t>2017年　5月</t>
  </si>
  <si>
    <t>2017年　6月</t>
  </si>
  <si>
    <t>2017年　7月</t>
  </si>
  <si>
    <t>2017年　8月</t>
  </si>
  <si>
    <t>2017年　9月</t>
  </si>
  <si>
    <t>2017年　10月</t>
  </si>
  <si>
    <t>2017年　11月</t>
  </si>
  <si>
    <t>2017年　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</si>
</sst>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38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3" fillId="0" borderId="0">
      <alignment vertical="center"/>
    </xf>
  </cellStyleXfs>
  <cellXfs count="91">
    <xf numFmtId="38" fontId="3" fillId="0" borderId="0" xfId="0" applyNumberFormat="1" applyFont="1" applyFill="1" applyBorder="1">
      <alignment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38" fontId="1" fillId="0" borderId="0" xfId="1" applyNumberFormat="1" applyFont="1" applyFill="1" applyBorder="1">
      <alignment vertical="center"/>
    </xf>
    <xf numFmtId="38" fontId="1" fillId="0" borderId="9" xfId="3" quotePrefix="1" applyFont="1" applyBorder="1">
      <alignment vertical="center"/>
    </xf>
    <xf numFmtId="38" fontId="1" fillId="0" borderId="9" xfId="3" applyFont="1" applyBorder="1">
      <alignment vertical="center"/>
    </xf>
    <xf numFmtId="38" fontId="1" fillId="0" borderId="9" xfId="3" applyFont="1" applyBorder="1" applyProtection="1">
      <alignment vertical="center"/>
      <protection locked="0"/>
    </xf>
    <xf numFmtId="38" fontId="1" fillId="0" borderId="9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Font="1">
      <alignment vertical="center"/>
    </xf>
    <xf numFmtId="0" fontId="3" fillId="0" borderId="0" xfId="1">
      <alignment vertical="center"/>
    </xf>
    <xf numFmtId="0" fontId="1" fillId="0" borderId="0" xfId="1" applyFont="1" applyAlignment="1">
      <alignment horizontal="right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38" fontId="1" fillId="0" borderId="9" xfId="1" applyNumberFormat="1" applyFont="1" applyBorder="1">
      <alignment vertical="center"/>
    </xf>
    <xf numFmtId="176" fontId="1" fillId="0" borderId="9" xfId="1" applyNumberFormat="1" applyFont="1" applyBorder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38" fontId="1" fillId="0" borderId="13" xfId="1" applyNumberFormat="1" applyFont="1" applyFill="1" applyBorder="1" applyAlignment="1">
      <alignment horizontal="right" vertical="center"/>
    </xf>
    <xf numFmtId="38" fontId="1" fillId="0" borderId="18" xfId="1" applyNumberFormat="1" applyFont="1" applyFill="1" applyBorder="1" applyAlignment="1">
      <alignment horizontal="right" vertical="center"/>
    </xf>
    <xf numFmtId="38" fontId="1" fillId="3" borderId="9" xfId="1" applyNumberFormat="1" applyFont="1" applyFill="1" applyBorder="1" applyAlignment="1">
      <alignment horizontal="right" vertical="center"/>
    </xf>
    <xf numFmtId="38" fontId="1" fillId="3" borderId="17" xfId="1" applyNumberFormat="1" applyFont="1" applyFill="1" applyBorder="1" applyAlignment="1">
      <alignment horizontal="right" vertical="center"/>
    </xf>
    <xf numFmtId="38" fontId="1" fillId="0" borderId="9" xfId="1" applyNumberFormat="1" applyFont="1" applyFill="1" applyBorder="1" applyAlignment="1">
      <alignment horizontal="right" vertical="center"/>
    </xf>
    <xf numFmtId="38" fontId="1" fillId="0" borderId="17" xfId="1" applyNumberFormat="1" applyFont="1" applyFill="1" applyBorder="1" applyAlignment="1">
      <alignment horizontal="right" vertical="center"/>
    </xf>
    <xf numFmtId="38" fontId="1" fillId="0" borderId="11" xfId="1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38" fontId="1" fillId="0" borderId="12" xfId="1" applyNumberFormat="1" applyFont="1" applyFill="1" applyBorder="1" applyAlignment="1">
      <alignment horizontal="right" vertical="center"/>
    </xf>
    <xf numFmtId="38" fontId="1" fillId="0" borderId="14" xfId="1" applyNumberFormat="1" applyFont="1" applyFill="1" applyBorder="1" applyAlignment="1">
      <alignment horizontal="right" vertical="center"/>
    </xf>
    <xf numFmtId="38" fontId="1" fillId="0" borderId="15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distributed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distributed" vertical="center"/>
    </xf>
    <xf numFmtId="0" fontId="3" fillId="2" borderId="5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38" fontId="1" fillId="0" borderId="9" xfId="1" applyNumberFormat="1" applyFont="1" applyBorder="1" applyAlignment="1">
      <alignment horizontal="right" vertical="center"/>
    </xf>
    <xf numFmtId="38" fontId="1" fillId="0" borderId="17" xfId="1" applyNumberFormat="1" applyFont="1" applyBorder="1" applyAlignment="1">
      <alignment horizontal="right" vertical="center"/>
    </xf>
    <xf numFmtId="38" fontId="1" fillId="0" borderId="11" xfId="1" applyNumberFormat="1" applyFont="1" applyBorder="1" applyAlignment="1">
      <alignment horizontal="right" vertical="center"/>
    </xf>
    <xf numFmtId="38" fontId="1" fillId="0" borderId="19" xfId="1" applyNumberFormat="1" applyFont="1" applyBorder="1" applyAlignment="1">
      <alignment horizontal="right" vertical="center"/>
    </xf>
    <xf numFmtId="38" fontId="1" fillId="0" borderId="13" xfId="1" applyNumberFormat="1" applyFont="1" applyBorder="1" applyAlignment="1">
      <alignment horizontal="right" vertical="center"/>
    </xf>
    <xf numFmtId="38" fontId="1" fillId="0" borderId="18" xfId="1" applyNumberFormat="1" applyFont="1" applyBorder="1" applyAlignment="1">
      <alignment horizontal="right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38" fontId="1" fillId="0" borderId="12" xfId="1" applyNumberFormat="1" applyFont="1" applyBorder="1" applyAlignment="1">
      <alignment horizontal="right" vertical="center"/>
    </xf>
    <xf numFmtId="38" fontId="1" fillId="0" borderId="14" xfId="1" applyNumberFormat="1" applyFont="1" applyBorder="1" applyAlignment="1">
      <alignment horizontal="right" vertical="center"/>
    </xf>
    <xf numFmtId="38" fontId="1" fillId="0" borderId="15" xfId="1" applyNumberFormat="1" applyFont="1" applyBorder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3" fillId="0" borderId="1" xfId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distributed" vertical="center"/>
    </xf>
    <xf numFmtId="0" fontId="3" fillId="2" borderId="3" xfId="1" applyFill="1" applyBorder="1" applyAlignment="1">
      <alignment horizontal="distributed" vertical="center"/>
    </xf>
    <xf numFmtId="0" fontId="3" fillId="2" borderId="5" xfId="1" applyFill="1" applyBorder="1" applyAlignment="1">
      <alignment horizontal="distributed" vertical="center"/>
    </xf>
    <xf numFmtId="0" fontId="3" fillId="2" borderId="22" xfId="1" applyFill="1" applyBorder="1" applyAlignment="1">
      <alignment horizontal="center" vertical="center"/>
    </xf>
    <xf numFmtId="0" fontId="3" fillId="2" borderId="23" xfId="1" applyFill="1" applyBorder="1" applyAlignment="1">
      <alignment horizontal="center" vertical="center"/>
    </xf>
    <xf numFmtId="0" fontId="3" fillId="2" borderId="24" xfId="1" applyFill="1" applyBorder="1" applyAlignment="1">
      <alignment horizontal="center" vertical="center"/>
    </xf>
    <xf numFmtId="0" fontId="3" fillId="2" borderId="25" xfId="1" applyFill="1" applyBorder="1" applyAlignment="1">
      <alignment horizontal="center" vertical="center"/>
    </xf>
    <xf numFmtId="0" fontId="3" fillId="2" borderId="26" xfId="1" applyFill="1" applyBorder="1" applyAlignment="1">
      <alignment horizontal="center" vertical="center"/>
    </xf>
    <xf numFmtId="0" fontId="3" fillId="2" borderId="27" xfId="1" applyFill="1" applyBorder="1" applyAlignment="1">
      <alignment horizontal="center" vertical="center"/>
    </xf>
    <xf numFmtId="0" fontId="3" fillId="2" borderId="9" xfId="1" applyFill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2"/>
  <sheetViews>
    <sheetView tabSelected="1" zoomScaleNormal="100" workbookViewId="0"/>
  </sheetViews>
  <sheetFormatPr defaultRowHeight="13.5" x14ac:dyDescent="0.15"/>
  <cols>
    <col min="1" max="1" width="8.125" style="1" customWidth="1"/>
    <col min="2" max="2" width="7.5" style="1" customWidth="1"/>
    <col min="3" max="4" width="7.625" style="1" customWidth="1"/>
    <col min="5" max="10" width="7.5" style="1" customWidth="1"/>
    <col min="11" max="12" width="7.625" style="1" customWidth="1"/>
    <col min="13" max="16" width="7.5" style="1" customWidth="1"/>
    <col min="17" max="17" width="8.125" style="1" customWidth="1"/>
    <col min="18" max="18" width="9" style="1" customWidth="1"/>
    <col min="19" max="16384" width="9" style="1"/>
  </cols>
  <sheetData>
    <row r="1" spans="1:18" s="11" customFormat="1" ht="13.7" customHeight="1" x14ac:dyDescent="0.15">
      <c r="A1" s="12"/>
      <c r="B1" s="12"/>
      <c r="C1" s="12"/>
      <c r="D1" s="12"/>
      <c r="E1" s="12"/>
      <c r="F1" s="12"/>
      <c r="G1" s="47" t="s">
        <v>29</v>
      </c>
      <c r="H1" s="47"/>
      <c r="I1" s="47"/>
      <c r="J1" s="47"/>
      <c r="K1" s="47"/>
      <c r="L1" s="47"/>
      <c r="M1" s="12"/>
      <c r="N1" s="12"/>
      <c r="O1" s="12"/>
      <c r="P1" s="12"/>
      <c r="Q1" s="12"/>
    </row>
    <row r="2" spans="1:18" s="11" customFormat="1" x14ac:dyDescent="0.15">
      <c r="A2" s="12"/>
      <c r="B2" s="12"/>
      <c r="C2" s="12"/>
      <c r="D2" s="12"/>
      <c r="E2" s="12"/>
      <c r="F2" s="12"/>
      <c r="G2" s="12"/>
      <c r="H2" s="48" t="s">
        <v>30</v>
      </c>
      <c r="I2" s="48"/>
      <c r="J2" s="48"/>
      <c r="K2" s="48"/>
      <c r="L2" s="18"/>
      <c r="M2" s="12"/>
      <c r="N2" s="12"/>
      <c r="O2" s="12"/>
      <c r="P2" s="12"/>
      <c r="Q2" s="12"/>
    </row>
    <row r="3" spans="1:18" s="11" customForma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1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9" t="s">
        <v>1</v>
      </c>
      <c r="Q5" s="49"/>
      <c r="R5" s="49"/>
    </row>
    <row r="6" spans="1:18" x14ac:dyDescent="0.15">
      <c r="A6" s="50" t="s">
        <v>2</v>
      </c>
      <c r="B6" s="51" t="s">
        <v>3</v>
      </c>
      <c r="C6" s="51" t="s">
        <v>4</v>
      </c>
      <c r="D6" s="51"/>
      <c r="E6" s="51"/>
      <c r="F6" s="4" t="s">
        <v>3</v>
      </c>
      <c r="G6" s="5"/>
      <c r="H6" s="53" t="s">
        <v>5</v>
      </c>
      <c r="I6" s="54"/>
      <c r="J6" s="54"/>
      <c r="K6" s="54"/>
      <c r="L6" s="54"/>
      <c r="M6" s="54"/>
      <c r="N6" s="55"/>
      <c r="O6" s="6"/>
      <c r="P6" s="56" t="s">
        <v>6</v>
      </c>
      <c r="Q6" s="56"/>
      <c r="R6" s="57"/>
    </row>
    <row r="7" spans="1:18" x14ac:dyDescent="0.15">
      <c r="A7" s="34"/>
      <c r="B7" s="52"/>
      <c r="C7" s="52" t="s">
        <v>7</v>
      </c>
      <c r="D7" s="7" t="s">
        <v>8</v>
      </c>
      <c r="E7" s="52" t="s">
        <v>9</v>
      </c>
      <c r="F7" s="8" t="s">
        <v>10</v>
      </c>
      <c r="G7" s="52" t="s">
        <v>11</v>
      </c>
      <c r="H7" s="52"/>
      <c r="I7" s="52"/>
      <c r="J7" s="52" t="s">
        <v>12</v>
      </c>
      <c r="K7" s="52"/>
      <c r="L7" s="52"/>
      <c r="M7" s="52" t="s">
        <v>13</v>
      </c>
      <c r="N7" s="52"/>
      <c r="O7" s="52"/>
      <c r="P7" s="58"/>
      <c r="Q7" s="58"/>
      <c r="R7" s="59"/>
    </row>
    <row r="8" spans="1:18" x14ac:dyDescent="0.15">
      <c r="A8" s="34"/>
      <c r="B8" s="52"/>
      <c r="C8" s="52"/>
      <c r="D8" s="7" t="s">
        <v>14</v>
      </c>
      <c r="E8" s="58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15">
      <c r="A9" s="34" t="s">
        <v>20</v>
      </c>
      <c r="B9" s="36">
        <f>SUM(B11:B26)</f>
        <v>3569124</v>
      </c>
      <c r="C9" s="36">
        <f>SUM('1月:12月'!C9)</f>
        <v>319149</v>
      </c>
      <c r="D9" s="17">
        <f>SUM('1月:12月'!D9)</f>
        <v>459309</v>
      </c>
      <c r="E9" s="36">
        <f>SUM(C9:D10)</f>
        <v>785623</v>
      </c>
      <c r="F9" s="36">
        <f>B9+E9</f>
        <v>4354747</v>
      </c>
      <c r="G9" s="36">
        <f t="shared" ref="G9:R9" si="0">SUM(G11:G26)</f>
        <v>607378</v>
      </c>
      <c r="H9" s="36">
        <f t="shared" si="0"/>
        <v>2132338</v>
      </c>
      <c r="I9" s="36">
        <f t="shared" si="0"/>
        <v>2739716</v>
      </c>
      <c r="J9" s="36">
        <f t="shared" si="0"/>
        <v>238718</v>
      </c>
      <c r="K9" s="36">
        <f t="shared" si="0"/>
        <v>2172911</v>
      </c>
      <c r="L9" s="36">
        <f t="shared" si="0"/>
        <v>2411629</v>
      </c>
      <c r="M9" s="36">
        <f t="shared" si="0"/>
        <v>1672</v>
      </c>
      <c r="N9" s="36">
        <f t="shared" si="0"/>
        <v>12916</v>
      </c>
      <c r="O9" s="36">
        <f t="shared" si="0"/>
        <v>14588</v>
      </c>
      <c r="P9" s="36">
        <f t="shared" si="0"/>
        <v>847768</v>
      </c>
      <c r="Q9" s="36">
        <f t="shared" si="0"/>
        <v>4318165</v>
      </c>
      <c r="R9" s="42">
        <f t="shared" si="0"/>
        <v>5165933</v>
      </c>
    </row>
    <row r="10" spans="1:18" x14ac:dyDescent="0.15">
      <c r="A10" s="34"/>
      <c r="B10" s="44"/>
      <c r="C10" s="44"/>
      <c r="D10" s="17">
        <f>SUM('1月:12月'!D10)</f>
        <v>7165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2"/>
    </row>
    <row r="11" spans="1:18" x14ac:dyDescent="0.15">
      <c r="A11" s="34" t="s">
        <v>21</v>
      </c>
      <c r="B11" s="36">
        <f>SUM('1月:12月'!B11)</f>
        <v>35067</v>
      </c>
      <c r="C11" s="38"/>
      <c r="D11" s="38"/>
      <c r="E11" s="38"/>
      <c r="F11" s="36">
        <f>B11</f>
        <v>35067</v>
      </c>
      <c r="G11" s="36">
        <f>SUM('1月:12月'!G11)</f>
        <v>4835</v>
      </c>
      <c r="H11" s="36">
        <f>SUM('1月:12月'!H11)</f>
        <v>36977</v>
      </c>
      <c r="I11" s="40">
        <f>SUM(G11:H12)</f>
        <v>41812</v>
      </c>
      <c r="J11" s="36">
        <f>SUM('1月:12月'!J11)</f>
        <v>0</v>
      </c>
      <c r="K11" s="36">
        <f>SUM('1月:12月'!K11)</f>
        <v>16378</v>
      </c>
      <c r="L11" s="40">
        <f>SUM(J11:K12)</f>
        <v>16378</v>
      </c>
      <c r="M11" s="36">
        <f>SUM('1月:12月'!M11)</f>
        <v>173</v>
      </c>
      <c r="N11" s="36">
        <f>SUM('1月:12月'!N11)</f>
        <v>1132</v>
      </c>
      <c r="O11" s="40">
        <f>SUM(M11:N12)</f>
        <v>1305</v>
      </c>
      <c r="P11" s="40">
        <f>G11+J11+M11</f>
        <v>5008</v>
      </c>
      <c r="Q11" s="40">
        <f>H11+K11+N11</f>
        <v>54487</v>
      </c>
      <c r="R11" s="45">
        <f>SUM(P11:Q12)</f>
        <v>59495</v>
      </c>
    </row>
    <row r="12" spans="1:18" x14ac:dyDescent="0.15">
      <c r="A12" s="34"/>
      <c r="B12" s="44"/>
      <c r="C12" s="38"/>
      <c r="D12" s="38"/>
      <c r="E12" s="38"/>
      <c r="F12" s="44"/>
      <c r="G12" s="44"/>
      <c r="H12" s="44"/>
      <c r="I12" s="40"/>
      <c r="J12" s="44"/>
      <c r="K12" s="44"/>
      <c r="L12" s="40"/>
      <c r="M12" s="44"/>
      <c r="N12" s="44"/>
      <c r="O12" s="40"/>
      <c r="P12" s="40"/>
      <c r="Q12" s="40"/>
      <c r="R12" s="46"/>
    </row>
    <row r="13" spans="1:18" x14ac:dyDescent="0.15">
      <c r="A13" s="34" t="s">
        <v>22</v>
      </c>
      <c r="B13" s="36">
        <f>SUM('1月:12月'!B13)</f>
        <v>137821</v>
      </c>
      <c r="C13" s="38"/>
      <c r="D13" s="38"/>
      <c r="E13" s="38"/>
      <c r="F13" s="36">
        <f>B13</f>
        <v>137821</v>
      </c>
      <c r="G13" s="36">
        <f>SUM('1月:12月'!G13)</f>
        <v>69561</v>
      </c>
      <c r="H13" s="36">
        <f>SUM('1月:12月'!H13)</f>
        <v>177271</v>
      </c>
      <c r="I13" s="40">
        <f>SUM(G13:H14)</f>
        <v>246832</v>
      </c>
      <c r="J13" s="36">
        <f>SUM('1月:12月'!J13)</f>
        <v>0</v>
      </c>
      <c r="K13" s="36">
        <f>SUM('1月:12月'!K13)</f>
        <v>33204</v>
      </c>
      <c r="L13" s="40">
        <f>SUM(J13:K14)</f>
        <v>33204</v>
      </c>
      <c r="M13" s="36">
        <f>SUM('1月:12月'!M13)</f>
        <v>15</v>
      </c>
      <c r="N13" s="36">
        <f>SUM('1月:12月'!N13)</f>
        <v>1132</v>
      </c>
      <c r="O13" s="40">
        <f>SUM(M13:N14)</f>
        <v>1147</v>
      </c>
      <c r="P13" s="40">
        <f>G13+J13+M13</f>
        <v>69576</v>
      </c>
      <c r="Q13" s="40">
        <f>H13+K13+N13</f>
        <v>211607</v>
      </c>
      <c r="R13" s="45">
        <f>SUM(P13:Q14)</f>
        <v>281183</v>
      </c>
    </row>
    <row r="14" spans="1:18" x14ac:dyDescent="0.15">
      <c r="A14" s="34"/>
      <c r="B14" s="44"/>
      <c r="C14" s="38"/>
      <c r="D14" s="38"/>
      <c r="E14" s="38"/>
      <c r="F14" s="44"/>
      <c r="G14" s="44"/>
      <c r="H14" s="44"/>
      <c r="I14" s="40"/>
      <c r="J14" s="44"/>
      <c r="K14" s="44"/>
      <c r="L14" s="40"/>
      <c r="M14" s="44"/>
      <c r="N14" s="44"/>
      <c r="O14" s="40"/>
      <c r="P14" s="40"/>
      <c r="Q14" s="40"/>
      <c r="R14" s="46"/>
    </row>
    <row r="15" spans="1:18" x14ac:dyDescent="0.15">
      <c r="A15" s="34" t="s">
        <v>23</v>
      </c>
      <c r="B15" s="36">
        <f>SUM('1月:12月'!B15)</f>
        <v>1574581</v>
      </c>
      <c r="C15" s="38"/>
      <c r="D15" s="38"/>
      <c r="E15" s="38"/>
      <c r="F15" s="36">
        <f>B15</f>
        <v>1574581</v>
      </c>
      <c r="G15" s="36">
        <f>SUM('1月:12月'!G15)</f>
        <v>217473</v>
      </c>
      <c r="H15" s="36">
        <f>SUM('1月:12月'!H15)</f>
        <v>791637</v>
      </c>
      <c r="I15" s="40">
        <f>SUM(G15:H16)</f>
        <v>1009110</v>
      </c>
      <c r="J15" s="36">
        <f>SUM('1月:12月'!J15)</f>
        <v>110565</v>
      </c>
      <c r="K15" s="36">
        <f>SUM('1月:12月'!K15)</f>
        <v>806378</v>
      </c>
      <c r="L15" s="40">
        <f>SUM(J15:K16)</f>
        <v>916943</v>
      </c>
      <c r="M15" s="36">
        <f>SUM('1月:12月'!M15)</f>
        <v>607</v>
      </c>
      <c r="N15" s="36">
        <f>SUM('1月:12月'!N15)</f>
        <v>4810</v>
      </c>
      <c r="O15" s="40">
        <f>SUM(M15:N16)</f>
        <v>5417</v>
      </c>
      <c r="P15" s="40">
        <f>G15+J15+M15</f>
        <v>328645</v>
      </c>
      <c r="Q15" s="40">
        <f>H15+K15+N15</f>
        <v>1602825</v>
      </c>
      <c r="R15" s="45">
        <f>SUM(P15:Q16)</f>
        <v>1931470</v>
      </c>
    </row>
    <row r="16" spans="1:18" x14ac:dyDescent="0.15">
      <c r="A16" s="34"/>
      <c r="B16" s="44"/>
      <c r="C16" s="38"/>
      <c r="D16" s="38"/>
      <c r="E16" s="38"/>
      <c r="F16" s="44"/>
      <c r="G16" s="44"/>
      <c r="H16" s="44"/>
      <c r="I16" s="40"/>
      <c r="J16" s="44"/>
      <c r="K16" s="44"/>
      <c r="L16" s="40"/>
      <c r="M16" s="44"/>
      <c r="N16" s="44"/>
      <c r="O16" s="40"/>
      <c r="P16" s="40"/>
      <c r="Q16" s="40"/>
      <c r="R16" s="46"/>
    </row>
    <row r="17" spans="1:18" x14ac:dyDescent="0.15">
      <c r="A17" s="34" t="s">
        <v>24</v>
      </c>
      <c r="B17" s="36">
        <f>SUM('1月:12月'!B17)</f>
        <v>475956</v>
      </c>
      <c r="C17" s="38"/>
      <c r="D17" s="38"/>
      <c r="E17" s="38"/>
      <c r="F17" s="36">
        <f>B17</f>
        <v>475956</v>
      </c>
      <c r="G17" s="36">
        <f>SUM('1月:12月'!G17)</f>
        <v>129223</v>
      </c>
      <c r="H17" s="36">
        <f>SUM('1月:12月'!H17)</f>
        <v>448619</v>
      </c>
      <c r="I17" s="40">
        <f>SUM(G17:H18)</f>
        <v>577842</v>
      </c>
      <c r="J17" s="36">
        <f>SUM('1月:12月'!J17)</f>
        <v>101677</v>
      </c>
      <c r="K17" s="36">
        <f>SUM('1月:12月'!K17)</f>
        <v>298593</v>
      </c>
      <c r="L17" s="40">
        <f>SUM(J17:K18)</f>
        <v>400270</v>
      </c>
      <c r="M17" s="36">
        <f>SUM('1月:12月'!M17)</f>
        <v>279</v>
      </c>
      <c r="N17" s="36">
        <f>SUM('1月:12月'!N17)</f>
        <v>2034</v>
      </c>
      <c r="O17" s="40">
        <f>SUM(M17:N18)</f>
        <v>2313</v>
      </c>
      <c r="P17" s="40">
        <f>G17+J17+M17</f>
        <v>231179</v>
      </c>
      <c r="Q17" s="40">
        <f>H17+K17+N17</f>
        <v>749246</v>
      </c>
      <c r="R17" s="45">
        <f>SUM(P17:Q18)</f>
        <v>980425</v>
      </c>
    </row>
    <row r="18" spans="1:18" x14ac:dyDescent="0.15">
      <c r="A18" s="34"/>
      <c r="B18" s="44"/>
      <c r="C18" s="38"/>
      <c r="D18" s="38"/>
      <c r="E18" s="38"/>
      <c r="F18" s="44"/>
      <c r="G18" s="44"/>
      <c r="H18" s="44"/>
      <c r="I18" s="40"/>
      <c r="J18" s="44"/>
      <c r="K18" s="44"/>
      <c r="L18" s="40"/>
      <c r="M18" s="44"/>
      <c r="N18" s="44"/>
      <c r="O18" s="40"/>
      <c r="P18" s="40"/>
      <c r="Q18" s="40"/>
      <c r="R18" s="46"/>
    </row>
    <row r="19" spans="1:18" x14ac:dyDescent="0.15">
      <c r="A19" s="34" t="s">
        <v>25</v>
      </c>
      <c r="B19" s="36">
        <f>SUM('1月:12月'!B19)</f>
        <v>519247</v>
      </c>
      <c r="C19" s="38"/>
      <c r="D19" s="38"/>
      <c r="E19" s="38"/>
      <c r="F19" s="36">
        <f>B19</f>
        <v>519247</v>
      </c>
      <c r="G19" s="36">
        <f>SUM('1月:12月'!G19)</f>
        <v>95500</v>
      </c>
      <c r="H19" s="36">
        <f>SUM('1月:12月'!H19)</f>
        <v>377744</v>
      </c>
      <c r="I19" s="40">
        <f>SUM(G19:H20)</f>
        <v>473244</v>
      </c>
      <c r="J19" s="36">
        <f>SUM('1月:12月'!J19)</f>
        <v>8283</v>
      </c>
      <c r="K19" s="36">
        <f>SUM('1月:12月'!K19)</f>
        <v>321709</v>
      </c>
      <c r="L19" s="40">
        <f>SUM(J19:K20)</f>
        <v>329992</v>
      </c>
      <c r="M19" s="36">
        <f>SUM('1月:12月'!M19)</f>
        <v>155</v>
      </c>
      <c r="N19" s="36">
        <f>SUM('1月:12月'!N19)</f>
        <v>1569</v>
      </c>
      <c r="O19" s="40">
        <f>SUM(M19:N20)</f>
        <v>1724</v>
      </c>
      <c r="P19" s="40">
        <f>G19+J19+M19</f>
        <v>103938</v>
      </c>
      <c r="Q19" s="40">
        <f>H19+K19+N19</f>
        <v>701022</v>
      </c>
      <c r="R19" s="45">
        <f>SUM(P19:Q20)</f>
        <v>804960</v>
      </c>
    </row>
    <row r="20" spans="1:18" x14ac:dyDescent="0.15">
      <c r="A20" s="34"/>
      <c r="B20" s="44"/>
      <c r="C20" s="38"/>
      <c r="D20" s="38"/>
      <c r="E20" s="38"/>
      <c r="F20" s="44"/>
      <c r="G20" s="44"/>
      <c r="H20" s="44"/>
      <c r="I20" s="40"/>
      <c r="J20" s="44"/>
      <c r="K20" s="44"/>
      <c r="L20" s="40"/>
      <c r="M20" s="44"/>
      <c r="N20" s="44"/>
      <c r="O20" s="40"/>
      <c r="P20" s="40"/>
      <c r="Q20" s="40"/>
      <c r="R20" s="46"/>
    </row>
    <row r="21" spans="1:18" x14ac:dyDescent="0.15">
      <c r="A21" s="34" t="s">
        <v>26</v>
      </c>
      <c r="B21" s="36">
        <f>SUM('1月:12月'!B21)</f>
        <v>433721</v>
      </c>
      <c r="C21" s="38"/>
      <c r="D21" s="38"/>
      <c r="E21" s="38"/>
      <c r="F21" s="36">
        <f>B21</f>
        <v>433721</v>
      </c>
      <c r="G21" s="36">
        <f>SUM('1月:12月'!G21)</f>
        <v>50095</v>
      </c>
      <c r="H21" s="36">
        <f>SUM('1月:12月'!H21)</f>
        <v>104654</v>
      </c>
      <c r="I21" s="40">
        <f>SUM(G21:H22)</f>
        <v>154749</v>
      </c>
      <c r="J21" s="36">
        <f>SUM('1月:12月'!J21)</f>
        <v>16605</v>
      </c>
      <c r="K21" s="36">
        <f>SUM('1月:12月'!K21)</f>
        <v>501125</v>
      </c>
      <c r="L21" s="40">
        <f>SUM(J21:K22)</f>
        <v>517730</v>
      </c>
      <c r="M21" s="36">
        <f>SUM('1月:12月'!M21)</f>
        <v>385</v>
      </c>
      <c r="N21" s="36">
        <f>SUM('1月:12月'!N21)</f>
        <v>967</v>
      </c>
      <c r="O21" s="40">
        <f>SUM(M21:N22)</f>
        <v>1352</v>
      </c>
      <c r="P21" s="40">
        <f>G21+J21+M21</f>
        <v>67085</v>
      </c>
      <c r="Q21" s="40">
        <f>H21+K21+N21</f>
        <v>606746</v>
      </c>
      <c r="R21" s="45">
        <f>SUM(P21:Q22)</f>
        <v>673831</v>
      </c>
    </row>
    <row r="22" spans="1:18" x14ac:dyDescent="0.15">
      <c r="A22" s="34"/>
      <c r="B22" s="44"/>
      <c r="C22" s="38"/>
      <c r="D22" s="38"/>
      <c r="E22" s="38"/>
      <c r="F22" s="44"/>
      <c r="G22" s="44"/>
      <c r="H22" s="44"/>
      <c r="I22" s="40"/>
      <c r="J22" s="44"/>
      <c r="K22" s="44"/>
      <c r="L22" s="40"/>
      <c r="M22" s="44"/>
      <c r="N22" s="44"/>
      <c r="O22" s="40"/>
      <c r="P22" s="40"/>
      <c r="Q22" s="40"/>
      <c r="R22" s="46"/>
    </row>
    <row r="23" spans="1:18" x14ac:dyDescent="0.15">
      <c r="A23" s="34" t="s">
        <v>27</v>
      </c>
      <c r="B23" s="36">
        <f>SUM('1月:12月'!B23)</f>
        <v>100731</v>
      </c>
      <c r="C23" s="38"/>
      <c r="D23" s="38"/>
      <c r="E23" s="38"/>
      <c r="F23" s="36">
        <f>B23</f>
        <v>100731</v>
      </c>
      <c r="G23" s="36">
        <f>SUM('1月:12月'!G23)</f>
        <v>11946</v>
      </c>
      <c r="H23" s="36">
        <f>SUM('1月:12月'!H23)</f>
        <v>36698</v>
      </c>
      <c r="I23" s="40">
        <f>SUM(G23:H24)</f>
        <v>48644</v>
      </c>
      <c r="J23" s="36">
        <f>SUM('1月:12月'!J23)</f>
        <v>0</v>
      </c>
      <c r="K23" s="36">
        <f>SUM('1月:12月'!K23)</f>
        <v>69441</v>
      </c>
      <c r="L23" s="40">
        <f>SUM(J23:K24)</f>
        <v>69441</v>
      </c>
      <c r="M23" s="36">
        <f>SUM('1月:12月'!M23)</f>
        <v>13</v>
      </c>
      <c r="N23" s="36">
        <f>SUM('1月:12月'!N23)</f>
        <v>569</v>
      </c>
      <c r="O23" s="40">
        <f>SUM(M23:N24)</f>
        <v>582</v>
      </c>
      <c r="P23" s="40">
        <f>G23+J23+M23</f>
        <v>11959</v>
      </c>
      <c r="Q23" s="40">
        <f>H23+K23+N23</f>
        <v>106708</v>
      </c>
      <c r="R23" s="45">
        <f>SUM(P23:Q24)</f>
        <v>118667</v>
      </c>
    </row>
    <row r="24" spans="1:18" x14ac:dyDescent="0.15">
      <c r="A24" s="34"/>
      <c r="B24" s="44"/>
      <c r="C24" s="38"/>
      <c r="D24" s="38"/>
      <c r="E24" s="38"/>
      <c r="F24" s="44"/>
      <c r="G24" s="44"/>
      <c r="H24" s="44"/>
      <c r="I24" s="40"/>
      <c r="J24" s="44"/>
      <c r="K24" s="44"/>
      <c r="L24" s="40"/>
      <c r="M24" s="44"/>
      <c r="N24" s="44"/>
      <c r="O24" s="40"/>
      <c r="P24" s="40"/>
      <c r="Q24" s="40"/>
      <c r="R24" s="46"/>
    </row>
    <row r="25" spans="1:18" x14ac:dyDescent="0.15">
      <c r="A25" s="34" t="s">
        <v>28</v>
      </c>
      <c r="B25" s="36">
        <f>SUM('1月:12月'!B25)</f>
        <v>292000</v>
      </c>
      <c r="C25" s="38"/>
      <c r="D25" s="38"/>
      <c r="E25" s="38"/>
      <c r="F25" s="40">
        <f>B25</f>
        <v>292000</v>
      </c>
      <c r="G25" s="36">
        <f>SUM('1月:12月'!G25)</f>
        <v>28745</v>
      </c>
      <c r="H25" s="36">
        <f>SUM('1月:12月'!H25)</f>
        <v>158738</v>
      </c>
      <c r="I25" s="36">
        <f>SUM(G25:H26)</f>
        <v>187483</v>
      </c>
      <c r="J25" s="36">
        <f>SUM('1月:12月'!J25)</f>
        <v>1588</v>
      </c>
      <c r="K25" s="36">
        <f>SUM('1月:12月'!K25)</f>
        <v>126083</v>
      </c>
      <c r="L25" s="36">
        <f>SUM(J25:K26)</f>
        <v>127671</v>
      </c>
      <c r="M25" s="36">
        <f>SUM('1月:12月'!M25)</f>
        <v>45</v>
      </c>
      <c r="N25" s="36">
        <f>SUM('1月:12月'!N25)</f>
        <v>703</v>
      </c>
      <c r="O25" s="36">
        <f>SUM(M25:N26)</f>
        <v>748</v>
      </c>
      <c r="P25" s="40">
        <f>G25+J25+M25</f>
        <v>30378</v>
      </c>
      <c r="Q25" s="40">
        <f>H25+K25+N25</f>
        <v>285524</v>
      </c>
      <c r="R25" s="42">
        <f>SUM(P25:Q26)</f>
        <v>315902</v>
      </c>
    </row>
    <row r="26" spans="1:18" ht="14.25" thickBot="1" x14ac:dyDescent="0.2">
      <c r="A26" s="35"/>
      <c r="B26" s="37"/>
      <c r="C26" s="39"/>
      <c r="D26" s="39"/>
      <c r="E26" s="39"/>
      <c r="F26" s="41"/>
      <c r="G26" s="37"/>
      <c r="H26" s="37"/>
      <c r="I26" s="37"/>
      <c r="J26" s="37"/>
      <c r="K26" s="37"/>
      <c r="L26" s="37"/>
      <c r="M26" s="37"/>
      <c r="N26" s="37"/>
      <c r="O26" s="37"/>
      <c r="P26" s="41"/>
      <c r="Q26" s="41"/>
      <c r="R26" s="43"/>
    </row>
    <row r="27" spans="1:18" s="11" customFormat="1" x14ac:dyDescent="0.15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8" s="11" customForma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s="11" customFormat="1" x14ac:dyDescent="0.15"/>
    <row r="30" spans="1:18" s="11" customFormat="1" x14ac:dyDescent="0.15"/>
    <row r="31" spans="1:18" s="11" customFormat="1" x14ac:dyDescent="0.15"/>
    <row r="32" spans="1:18" s="11" customFormat="1" x14ac:dyDescent="0.15"/>
  </sheetData>
  <mergeCells count="174">
    <mergeCell ref="G1:L1"/>
    <mergeCell ref="H2:K2"/>
    <mergeCell ref="P5:R5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Q11:Q12"/>
    <mergeCell ref="R11:R12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5:O16"/>
    <mergeCell ref="P15:P16"/>
    <mergeCell ref="Q15:Q16"/>
    <mergeCell ref="R15:R16"/>
    <mergeCell ref="J15:J16"/>
    <mergeCell ref="K15:K16"/>
    <mergeCell ref="L15:L16"/>
    <mergeCell ref="M15:M16"/>
    <mergeCell ref="N15:N16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O17:O18"/>
    <mergeCell ref="P17:P18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J21:J22"/>
    <mergeCell ref="A23:A24"/>
    <mergeCell ref="B23:B24"/>
    <mergeCell ref="C23:C24"/>
    <mergeCell ref="D23:D24"/>
    <mergeCell ref="E23:E24"/>
    <mergeCell ref="P21:P22"/>
    <mergeCell ref="Q21:Q22"/>
    <mergeCell ref="R21:R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R25:R26"/>
    <mergeCell ref="G25:G26"/>
    <mergeCell ref="H25:H26"/>
    <mergeCell ref="Q25:Q26"/>
    <mergeCell ref="L25:L26"/>
    <mergeCell ref="M25:M26"/>
    <mergeCell ref="N25:N26"/>
    <mergeCell ref="O25:O26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P25:P26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</mergeCells>
  <phoneticPr fontId="2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6E4-3911-4166-A30B-569E90767F69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52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310075</v>
      </c>
      <c r="C9" s="67">
        <v>26995</v>
      </c>
      <c r="D9" s="28">
        <v>42442</v>
      </c>
      <c r="E9" s="67">
        <f>SUM(C9:D10)</f>
        <v>70097</v>
      </c>
      <c r="F9" s="67">
        <f>B9+E9</f>
        <v>380172</v>
      </c>
      <c r="G9" s="67">
        <f t="shared" ref="G9:R9" si="0">SUM(G11:G26)</f>
        <v>49847</v>
      </c>
      <c r="H9" s="67">
        <f t="shared" si="0"/>
        <v>180317</v>
      </c>
      <c r="I9" s="67">
        <f t="shared" si="0"/>
        <v>230164</v>
      </c>
      <c r="J9" s="67">
        <f t="shared" si="0"/>
        <v>18693</v>
      </c>
      <c r="K9" s="67">
        <f t="shared" si="0"/>
        <v>183979</v>
      </c>
      <c r="L9" s="67">
        <f t="shared" si="0"/>
        <v>202672</v>
      </c>
      <c r="M9" s="67">
        <f t="shared" si="0"/>
        <v>137</v>
      </c>
      <c r="N9" s="67">
        <f t="shared" si="0"/>
        <v>1073</v>
      </c>
      <c r="O9" s="67">
        <f t="shared" si="0"/>
        <v>1210</v>
      </c>
      <c r="P9" s="67">
        <f t="shared" si="0"/>
        <v>68677</v>
      </c>
      <c r="Q9" s="67">
        <f t="shared" si="0"/>
        <v>365369</v>
      </c>
      <c r="R9" s="65">
        <f t="shared" si="0"/>
        <v>434046</v>
      </c>
    </row>
    <row r="10" spans="1:18" x14ac:dyDescent="0.15">
      <c r="A10" s="69"/>
      <c r="B10" s="71"/>
      <c r="C10" s="71"/>
      <c r="D10" s="28">
        <v>660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3607</v>
      </c>
      <c r="C11" s="63"/>
      <c r="D11" s="63"/>
      <c r="E11" s="63"/>
      <c r="F11" s="67">
        <f>B11</f>
        <v>3607</v>
      </c>
      <c r="G11" s="67">
        <v>666</v>
      </c>
      <c r="H11" s="63">
        <v>3932</v>
      </c>
      <c r="I11" s="63">
        <f>SUM(G11:H12)</f>
        <v>4598</v>
      </c>
      <c r="J11" s="63">
        <v>0</v>
      </c>
      <c r="K11" s="63">
        <v>1360</v>
      </c>
      <c r="L11" s="63">
        <f>SUM(J11:K12)</f>
        <v>1360</v>
      </c>
      <c r="M11" s="63">
        <v>15</v>
      </c>
      <c r="N11" s="63">
        <v>97</v>
      </c>
      <c r="O11" s="63">
        <f>SUM(M11:N12)</f>
        <v>112</v>
      </c>
      <c r="P11" s="63">
        <f>G11+J11+M11</f>
        <v>681</v>
      </c>
      <c r="Q11" s="63">
        <f>H11+K11+N11</f>
        <v>5389</v>
      </c>
      <c r="R11" s="72">
        <f>SUM(P11:Q12)</f>
        <v>6070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11563</v>
      </c>
      <c r="C13" s="63"/>
      <c r="D13" s="63"/>
      <c r="E13" s="63"/>
      <c r="F13" s="67">
        <f>B13</f>
        <v>11563</v>
      </c>
      <c r="G13" s="67">
        <v>5943</v>
      </c>
      <c r="H13" s="63">
        <v>14185</v>
      </c>
      <c r="I13" s="63">
        <f>SUM(G13:H14)</f>
        <v>20128</v>
      </c>
      <c r="J13" s="63">
        <v>0</v>
      </c>
      <c r="K13" s="63">
        <v>2749</v>
      </c>
      <c r="L13" s="63">
        <f>SUM(J13:K14)</f>
        <v>2749</v>
      </c>
      <c r="M13" s="63">
        <v>1</v>
      </c>
      <c r="N13" s="63">
        <v>94</v>
      </c>
      <c r="O13" s="63">
        <f>SUM(M13:N14)</f>
        <v>95</v>
      </c>
      <c r="P13" s="63">
        <f t="shared" ref="P13:Q13" si="1">G13+J13+M13</f>
        <v>5944</v>
      </c>
      <c r="Q13" s="63">
        <f t="shared" si="1"/>
        <v>17028</v>
      </c>
      <c r="R13" s="72">
        <f>SUM(P13:Q14)</f>
        <v>22972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133970</v>
      </c>
      <c r="C15" s="63"/>
      <c r="D15" s="63"/>
      <c r="E15" s="63"/>
      <c r="F15" s="67">
        <f>B15</f>
        <v>133970</v>
      </c>
      <c r="G15" s="67">
        <v>16871</v>
      </c>
      <c r="H15" s="63">
        <v>65461</v>
      </c>
      <c r="I15" s="63">
        <f>SUM(G15:H16)</f>
        <v>82332</v>
      </c>
      <c r="J15" s="63">
        <v>9026</v>
      </c>
      <c r="K15" s="63">
        <v>66545</v>
      </c>
      <c r="L15" s="63">
        <f>SUM(J15:K16)</f>
        <v>75571</v>
      </c>
      <c r="M15" s="63">
        <v>51</v>
      </c>
      <c r="N15" s="63">
        <v>383</v>
      </c>
      <c r="O15" s="63">
        <f>SUM(M15:N16)</f>
        <v>434</v>
      </c>
      <c r="P15" s="63">
        <f t="shared" ref="P15:Q15" si="2">G15+J15+M15</f>
        <v>25948</v>
      </c>
      <c r="Q15" s="63">
        <f t="shared" si="2"/>
        <v>132389</v>
      </c>
      <c r="R15" s="72">
        <f>SUM(P15:Q16)</f>
        <v>158337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41293</v>
      </c>
      <c r="C17" s="63"/>
      <c r="D17" s="63"/>
      <c r="E17" s="63"/>
      <c r="F17" s="67">
        <f>B17</f>
        <v>41293</v>
      </c>
      <c r="G17" s="67">
        <v>11616</v>
      </c>
      <c r="H17" s="63">
        <v>38783</v>
      </c>
      <c r="I17" s="63">
        <f>SUM(G17:H18)</f>
        <v>50399</v>
      </c>
      <c r="J17" s="63">
        <v>7816</v>
      </c>
      <c r="K17" s="63">
        <v>25659</v>
      </c>
      <c r="L17" s="63">
        <f>SUM(J17:K18)</f>
        <v>33475</v>
      </c>
      <c r="M17" s="63">
        <v>21</v>
      </c>
      <c r="N17" s="63">
        <v>179</v>
      </c>
      <c r="O17" s="63">
        <f>SUM(M17:N18)</f>
        <v>200</v>
      </c>
      <c r="P17" s="63">
        <f t="shared" ref="P17:Q17" si="3">G17+J17+M17</f>
        <v>19453</v>
      </c>
      <c r="Q17" s="63">
        <f t="shared" si="3"/>
        <v>64621</v>
      </c>
      <c r="R17" s="72">
        <f>SUM(P17:Q18)</f>
        <v>84074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44592</v>
      </c>
      <c r="C19" s="63"/>
      <c r="D19" s="63"/>
      <c r="E19" s="63"/>
      <c r="F19" s="67">
        <f>B19</f>
        <v>44592</v>
      </c>
      <c r="G19" s="67">
        <v>7256</v>
      </c>
      <c r="H19" s="63">
        <v>31931</v>
      </c>
      <c r="I19" s="63">
        <f>SUM(G19:H20)</f>
        <v>39187</v>
      </c>
      <c r="J19" s="63">
        <v>243</v>
      </c>
      <c r="K19" s="63">
        <v>27446</v>
      </c>
      <c r="L19" s="63">
        <f>SUM(J19:K20)</f>
        <v>27689</v>
      </c>
      <c r="M19" s="63">
        <v>12</v>
      </c>
      <c r="N19" s="63">
        <v>136</v>
      </c>
      <c r="O19" s="63">
        <f>SUM(M19:N20)</f>
        <v>148</v>
      </c>
      <c r="P19" s="63">
        <f t="shared" ref="P19:Q19" si="4">G19+J19+M19</f>
        <v>7511</v>
      </c>
      <c r="Q19" s="63">
        <f t="shared" si="4"/>
        <v>59513</v>
      </c>
      <c r="R19" s="72">
        <f>SUM(P19:Q20)</f>
        <v>67024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40794</v>
      </c>
      <c r="C21" s="63"/>
      <c r="D21" s="63"/>
      <c r="E21" s="63"/>
      <c r="F21" s="67">
        <f>B21</f>
        <v>40794</v>
      </c>
      <c r="G21" s="67">
        <v>4190</v>
      </c>
      <c r="H21" s="63">
        <v>9328</v>
      </c>
      <c r="I21" s="63">
        <f>SUM(G21:H22)</f>
        <v>13518</v>
      </c>
      <c r="J21" s="63">
        <v>1505</v>
      </c>
      <c r="K21" s="63">
        <v>44197</v>
      </c>
      <c r="L21" s="63">
        <f>SUM(J21:K22)</f>
        <v>45702</v>
      </c>
      <c r="M21" s="63">
        <v>33</v>
      </c>
      <c r="N21" s="63">
        <v>85</v>
      </c>
      <c r="O21" s="63">
        <f>SUM(M21:N22)</f>
        <v>118</v>
      </c>
      <c r="P21" s="63">
        <f t="shared" ref="P21:Q21" si="5">G21+J21+M21</f>
        <v>5728</v>
      </c>
      <c r="Q21" s="63">
        <f t="shared" si="5"/>
        <v>53610</v>
      </c>
      <c r="R21" s="72">
        <f>SUM(P21:Q22)</f>
        <v>59338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8650</v>
      </c>
      <c r="C23" s="63"/>
      <c r="D23" s="63"/>
      <c r="E23" s="63"/>
      <c r="F23" s="67">
        <f>B23</f>
        <v>8650</v>
      </c>
      <c r="G23" s="67">
        <v>917</v>
      </c>
      <c r="H23" s="63">
        <v>2887</v>
      </c>
      <c r="I23" s="63">
        <f>SUM(G23:H24)</f>
        <v>3804</v>
      </c>
      <c r="J23" s="63">
        <v>0</v>
      </c>
      <c r="K23" s="63">
        <v>6130</v>
      </c>
      <c r="L23" s="63">
        <f>SUM(J23:K24)</f>
        <v>6130</v>
      </c>
      <c r="M23" s="63">
        <v>1</v>
      </c>
      <c r="N23" s="63">
        <v>46</v>
      </c>
      <c r="O23" s="63">
        <f>SUM(M23:N24)</f>
        <v>47</v>
      </c>
      <c r="P23" s="63">
        <f t="shared" ref="P23:Q23" si="6">G23+J23+M23</f>
        <v>918</v>
      </c>
      <c r="Q23" s="63">
        <f t="shared" si="6"/>
        <v>9063</v>
      </c>
      <c r="R23" s="72">
        <f>SUM(P23:Q24)</f>
        <v>9981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25606</v>
      </c>
      <c r="C25" s="63"/>
      <c r="D25" s="63"/>
      <c r="E25" s="63"/>
      <c r="F25" s="63">
        <f>B25</f>
        <v>25606</v>
      </c>
      <c r="G25" s="67">
        <v>2388</v>
      </c>
      <c r="H25" s="63">
        <v>13810</v>
      </c>
      <c r="I25" s="67">
        <f>SUM(G25:H26)</f>
        <v>16198</v>
      </c>
      <c r="J25" s="63">
        <v>103</v>
      </c>
      <c r="K25" s="63">
        <v>9893</v>
      </c>
      <c r="L25" s="67">
        <f>SUM(J25:K26)</f>
        <v>9996</v>
      </c>
      <c r="M25" s="63">
        <v>3</v>
      </c>
      <c r="N25" s="63">
        <v>53</v>
      </c>
      <c r="O25" s="67">
        <f>SUM(M25:N26)</f>
        <v>56</v>
      </c>
      <c r="P25" s="63">
        <f>G25+J25+M25</f>
        <v>2494</v>
      </c>
      <c r="Q25" s="63">
        <f>H25+K25+N25</f>
        <v>23756</v>
      </c>
      <c r="R25" s="65">
        <f>SUM(P25:Q26)</f>
        <v>26250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297754</v>
      </c>
      <c r="F29" s="61" t="s">
        <v>38</v>
      </c>
      <c r="G29" s="62"/>
      <c r="H29" s="29">
        <f>B9/E29</f>
        <v>1.0413797967449641</v>
      </c>
      <c r="I29" s="19"/>
      <c r="J29" s="31" t="s">
        <v>39</v>
      </c>
      <c r="K29" s="60" t="s">
        <v>40</v>
      </c>
      <c r="L29" s="60"/>
      <c r="M29" s="15">
        <v>174449</v>
      </c>
      <c r="N29" s="32" t="s">
        <v>38</v>
      </c>
      <c r="O29" s="33"/>
      <c r="P29" s="29">
        <f>H9/M29</f>
        <v>1.033637338133208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300032</v>
      </c>
      <c r="F31" s="61" t="s">
        <v>38</v>
      </c>
      <c r="G31" s="62"/>
      <c r="H31" s="29">
        <f>B9/E31</f>
        <v>1.0334730962030716</v>
      </c>
      <c r="I31" s="19"/>
      <c r="J31" s="31" t="s">
        <v>42</v>
      </c>
      <c r="K31" s="60" t="s">
        <v>40</v>
      </c>
      <c r="L31" s="60"/>
      <c r="M31" s="16">
        <v>185610</v>
      </c>
      <c r="N31" s="32" t="s">
        <v>38</v>
      </c>
      <c r="O31" s="33"/>
      <c r="P31" s="29">
        <f>H9/M31</f>
        <v>0.97148321749905719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358378</v>
      </c>
      <c r="F33" s="61" t="s">
        <v>38</v>
      </c>
      <c r="G33" s="62"/>
      <c r="H33" s="29">
        <f>Q9/E33</f>
        <v>1.0195073358297664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362897</v>
      </c>
      <c r="F35" s="61" t="s">
        <v>38</v>
      </c>
      <c r="G35" s="62"/>
      <c r="H35" s="29">
        <f>Q9/E35</f>
        <v>1.0068118501944079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7218-9BD1-41FF-ADCF-24BF391437F2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53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312770</v>
      </c>
      <c r="C9" s="67">
        <v>26518</v>
      </c>
      <c r="D9" s="28">
        <v>44294</v>
      </c>
      <c r="E9" s="67">
        <f>SUM(C9:D10)</f>
        <v>71438</v>
      </c>
      <c r="F9" s="67">
        <f>B9+E9</f>
        <v>384208</v>
      </c>
      <c r="G9" s="67">
        <f t="shared" ref="G9:R9" si="0">SUM(G11:G26)</f>
        <v>51435</v>
      </c>
      <c r="H9" s="67">
        <f t="shared" si="0"/>
        <v>183444</v>
      </c>
      <c r="I9" s="67">
        <f t="shared" si="0"/>
        <v>234879</v>
      </c>
      <c r="J9" s="67">
        <f t="shared" si="0"/>
        <v>19871</v>
      </c>
      <c r="K9" s="67">
        <f t="shared" si="0"/>
        <v>184388</v>
      </c>
      <c r="L9" s="67">
        <f t="shared" si="0"/>
        <v>204259</v>
      </c>
      <c r="M9" s="67">
        <f t="shared" si="0"/>
        <v>152</v>
      </c>
      <c r="N9" s="67">
        <f t="shared" si="0"/>
        <v>1152</v>
      </c>
      <c r="O9" s="67">
        <f t="shared" si="0"/>
        <v>1304</v>
      </c>
      <c r="P9" s="67">
        <f t="shared" si="0"/>
        <v>71458</v>
      </c>
      <c r="Q9" s="67">
        <f t="shared" si="0"/>
        <v>368984</v>
      </c>
      <c r="R9" s="65">
        <f t="shared" si="0"/>
        <v>440442</v>
      </c>
    </row>
    <row r="10" spans="1:18" x14ac:dyDescent="0.15">
      <c r="A10" s="69"/>
      <c r="B10" s="71"/>
      <c r="C10" s="71"/>
      <c r="D10" s="28">
        <v>626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3384</v>
      </c>
      <c r="C11" s="63"/>
      <c r="D11" s="63"/>
      <c r="E11" s="63"/>
      <c r="F11" s="67">
        <f>B11</f>
        <v>3384</v>
      </c>
      <c r="G11" s="67">
        <v>352</v>
      </c>
      <c r="H11" s="63">
        <v>3834</v>
      </c>
      <c r="I11" s="63">
        <f>SUM(G11:H12)</f>
        <v>4186</v>
      </c>
      <c r="J11" s="63">
        <v>0</v>
      </c>
      <c r="K11" s="63">
        <v>1332</v>
      </c>
      <c r="L11" s="63">
        <f>SUM(J11:K12)</f>
        <v>1332</v>
      </c>
      <c r="M11" s="63">
        <v>14</v>
      </c>
      <c r="N11" s="63">
        <v>100</v>
      </c>
      <c r="O11" s="63">
        <f>SUM(M11:N12)</f>
        <v>114</v>
      </c>
      <c r="P11" s="63">
        <f>G11+J11+M11</f>
        <v>366</v>
      </c>
      <c r="Q11" s="63">
        <f>H11+K11+N11</f>
        <v>5266</v>
      </c>
      <c r="R11" s="72">
        <f>SUM(P11:Q12)</f>
        <v>5632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11788</v>
      </c>
      <c r="C13" s="63"/>
      <c r="D13" s="63"/>
      <c r="E13" s="63"/>
      <c r="F13" s="67">
        <f>B13</f>
        <v>11788</v>
      </c>
      <c r="G13" s="67">
        <v>6266</v>
      </c>
      <c r="H13" s="63">
        <v>14958</v>
      </c>
      <c r="I13" s="63">
        <f>SUM(G13:H14)</f>
        <v>21224</v>
      </c>
      <c r="J13" s="63">
        <v>0</v>
      </c>
      <c r="K13" s="63">
        <v>2839</v>
      </c>
      <c r="L13" s="63">
        <f>SUM(J13:K14)</f>
        <v>2839</v>
      </c>
      <c r="M13" s="63">
        <v>1</v>
      </c>
      <c r="N13" s="63">
        <v>96</v>
      </c>
      <c r="O13" s="63">
        <f>SUM(M13:N14)</f>
        <v>97</v>
      </c>
      <c r="P13" s="63">
        <f t="shared" ref="P13:Q13" si="1">G13+J13+M13</f>
        <v>6267</v>
      </c>
      <c r="Q13" s="63">
        <f t="shared" si="1"/>
        <v>17893</v>
      </c>
      <c r="R13" s="72">
        <f>SUM(P13:Q14)</f>
        <v>24160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136433</v>
      </c>
      <c r="C15" s="63"/>
      <c r="D15" s="63"/>
      <c r="E15" s="63"/>
      <c r="F15" s="67">
        <f>B15</f>
        <v>136433</v>
      </c>
      <c r="G15" s="67">
        <v>17347</v>
      </c>
      <c r="H15" s="63">
        <v>66103</v>
      </c>
      <c r="I15" s="63">
        <f>SUM(G15:H16)</f>
        <v>83450</v>
      </c>
      <c r="J15" s="63">
        <v>10002</v>
      </c>
      <c r="K15" s="63">
        <v>68160</v>
      </c>
      <c r="L15" s="63">
        <f>SUM(J15:K16)</f>
        <v>78162</v>
      </c>
      <c r="M15" s="63">
        <v>58</v>
      </c>
      <c r="N15" s="63">
        <v>428</v>
      </c>
      <c r="O15" s="63">
        <f>SUM(M15:N16)</f>
        <v>486</v>
      </c>
      <c r="P15" s="63">
        <f t="shared" ref="P15:Q15" si="2">G15+J15+M15</f>
        <v>27407</v>
      </c>
      <c r="Q15" s="63">
        <f t="shared" si="2"/>
        <v>134691</v>
      </c>
      <c r="R15" s="72">
        <f>SUM(P15:Q16)</f>
        <v>162098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41511</v>
      </c>
      <c r="C17" s="63"/>
      <c r="D17" s="63"/>
      <c r="E17" s="63"/>
      <c r="F17" s="67">
        <f>B17</f>
        <v>41511</v>
      </c>
      <c r="G17" s="67">
        <v>11557</v>
      </c>
      <c r="H17" s="63">
        <v>39230</v>
      </c>
      <c r="I17" s="63">
        <f>SUM(G17:H18)</f>
        <v>50787</v>
      </c>
      <c r="J17" s="63">
        <v>7823</v>
      </c>
      <c r="K17" s="63">
        <v>25242</v>
      </c>
      <c r="L17" s="63">
        <f>SUM(J17:K18)</f>
        <v>33065</v>
      </c>
      <c r="M17" s="63">
        <v>26</v>
      </c>
      <c r="N17" s="63">
        <v>185</v>
      </c>
      <c r="O17" s="63">
        <f>SUM(M17:N18)</f>
        <v>211</v>
      </c>
      <c r="P17" s="63">
        <f t="shared" ref="P17:Q17" si="3">G17+J17+M17</f>
        <v>19406</v>
      </c>
      <c r="Q17" s="63">
        <f t="shared" si="3"/>
        <v>64657</v>
      </c>
      <c r="R17" s="72">
        <f>SUM(P17:Q18)</f>
        <v>84063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46979</v>
      </c>
      <c r="C19" s="63"/>
      <c r="D19" s="63"/>
      <c r="E19" s="63"/>
      <c r="F19" s="67">
        <f>B19</f>
        <v>46979</v>
      </c>
      <c r="G19" s="67">
        <v>8216</v>
      </c>
      <c r="H19" s="63">
        <v>30636</v>
      </c>
      <c r="I19" s="63">
        <f>SUM(G19:H20)</f>
        <v>38852</v>
      </c>
      <c r="J19" s="63">
        <v>252</v>
      </c>
      <c r="K19" s="63">
        <v>27147</v>
      </c>
      <c r="L19" s="63">
        <f>SUM(J19:K20)</f>
        <v>27399</v>
      </c>
      <c r="M19" s="63">
        <v>14</v>
      </c>
      <c r="N19" s="63">
        <v>141</v>
      </c>
      <c r="O19" s="63">
        <f>SUM(M19:N20)</f>
        <v>155</v>
      </c>
      <c r="P19" s="63">
        <f t="shared" ref="P19:Q19" si="4">G19+J19+M19</f>
        <v>8482</v>
      </c>
      <c r="Q19" s="63">
        <f t="shared" si="4"/>
        <v>57924</v>
      </c>
      <c r="R19" s="72">
        <f>SUM(P19:Q20)</f>
        <v>66406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38198</v>
      </c>
      <c r="C21" s="63"/>
      <c r="D21" s="63"/>
      <c r="E21" s="63"/>
      <c r="F21" s="67">
        <f>B21</f>
        <v>38198</v>
      </c>
      <c r="G21" s="67">
        <v>4392</v>
      </c>
      <c r="H21" s="63">
        <v>12067</v>
      </c>
      <c r="I21" s="63">
        <f>SUM(G21:H22)</f>
        <v>16459</v>
      </c>
      <c r="J21" s="63">
        <v>1684</v>
      </c>
      <c r="K21" s="63">
        <v>42663</v>
      </c>
      <c r="L21" s="63">
        <f>SUM(J21:K22)</f>
        <v>44347</v>
      </c>
      <c r="M21" s="63">
        <v>33</v>
      </c>
      <c r="N21" s="63">
        <v>90</v>
      </c>
      <c r="O21" s="63">
        <f>SUM(M21:N22)</f>
        <v>123</v>
      </c>
      <c r="P21" s="63">
        <f t="shared" ref="P21:Q21" si="5">G21+J21+M21</f>
        <v>6109</v>
      </c>
      <c r="Q21" s="63">
        <f t="shared" si="5"/>
        <v>54820</v>
      </c>
      <c r="R21" s="72">
        <f>SUM(P21:Q22)</f>
        <v>60929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8569</v>
      </c>
      <c r="C23" s="63"/>
      <c r="D23" s="63"/>
      <c r="E23" s="63"/>
      <c r="F23" s="67">
        <f>B23</f>
        <v>8569</v>
      </c>
      <c r="G23" s="67">
        <v>922</v>
      </c>
      <c r="H23" s="63">
        <v>3236</v>
      </c>
      <c r="I23" s="63">
        <f>SUM(G23:H24)</f>
        <v>4158</v>
      </c>
      <c r="J23" s="63">
        <v>0</v>
      </c>
      <c r="K23" s="63">
        <v>6067</v>
      </c>
      <c r="L23" s="63">
        <f>SUM(J23:K24)</f>
        <v>6067</v>
      </c>
      <c r="M23" s="63">
        <v>1</v>
      </c>
      <c r="N23" s="63">
        <v>55</v>
      </c>
      <c r="O23" s="63">
        <f>SUM(M23:N24)</f>
        <v>56</v>
      </c>
      <c r="P23" s="63">
        <f t="shared" ref="P23:Q23" si="6">G23+J23+M23</f>
        <v>923</v>
      </c>
      <c r="Q23" s="63">
        <f t="shared" si="6"/>
        <v>9358</v>
      </c>
      <c r="R23" s="72">
        <f>SUM(P23:Q24)</f>
        <v>10281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25908</v>
      </c>
      <c r="C25" s="63"/>
      <c r="D25" s="63"/>
      <c r="E25" s="63"/>
      <c r="F25" s="63">
        <f>B25</f>
        <v>25908</v>
      </c>
      <c r="G25" s="67">
        <v>2383</v>
      </c>
      <c r="H25" s="63">
        <v>13380</v>
      </c>
      <c r="I25" s="67">
        <f>SUM(G25:H26)</f>
        <v>15763</v>
      </c>
      <c r="J25" s="63">
        <v>110</v>
      </c>
      <c r="K25" s="63">
        <v>10938</v>
      </c>
      <c r="L25" s="67">
        <f>SUM(J25:K26)</f>
        <v>11048</v>
      </c>
      <c r="M25" s="63">
        <v>5</v>
      </c>
      <c r="N25" s="63">
        <v>57</v>
      </c>
      <c r="O25" s="67">
        <f>SUM(M25:N26)</f>
        <v>62</v>
      </c>
      <c r="P25" s="63">
        <f>G25+J25+M25</f>
        <v>2498</v>
      </c>
      <c r="Q25" s="63">
        <f>H25+K25+N25</f>
        <v>24375</v>
      </c>
      <c r="R25" s="65">
        <f>SUM(P25:Q26)</f>
        <v>26873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310075</v>
      </c>
      <c r="F29" s="61" t="s">
        <v>38</v>
      </c>
      <c r="G29" s="62"/>
      <c r="H29" s="29">
        <f>B9/E29</f>
        <v>1.0086914456179956</v>
      </c>
      <c r="I29" s="19"/>
      <c r="J29" s="31" t="s">
        <v>39</v>
      </c>
      <c r="K29" s="60" t="s">
        <v>40</v>
      </c>
      <c r="L29" s="60"/>
      <c r="M29" s="15">
        <v>180317</v>
      </c>
      <c r="N29" s="32" t="s">
        <v>38</v>
      </c>
      <c r="O29" s="33"/>
      <c r="P29" s="29">
        <f>H9/M29</f>
        <v>1.0173416815940814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299974</v>
      </c>
      <c r="F31" s="61" t="s">
        <v>38</v>
      </c>
      <c r="G31" s="62"/>
      <c r="H31" s="29">
        <f>B9/E31</f>
        <v>1.0426570302759572</v>
      </c>
      <c r="I31" s="19"/>
      <c r="J31" s="31" t="s">
        <v>42</v>
      </c>
      <c r="K31" s="60" t="s">
        <v>40</v>
      </c>
      <c r="L31" s="60"/>
      <c r="M31" s="16">
        <v>183178</v>
      </c>
      <c r="N31" s="32" t="s">
        <v>38</v>
      </c>
      <c r="O31" s="33"/>
      <c r="P31" s="29">
        <f>H9/M31</f>
        <v>1.0014521394490605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365369</v>
      </c>
      <c r="F33" s="61" t="s">
        <v>38</v>
      </c>
      <c r="G33" s="62"/>
      <c r="H33" s="29">
        <f>Q9/E33</f>
        <v>1.0098941070534173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364692</v>
      </c>
      <c r="F35" s="61" t="s">
        <v>38</v>
      </c>
      <c r="G35" s="62"/>
      <c r="H35" s="29">
        <f>Q9/E35</f>
        <v>1.0117688350717866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1B04-BFC4-4E90-9291-7122939A4070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54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304367</v>
      </c>
      <c r="C9" s="67">
        <v>28711</v>
      </c>
      <c r="D9" s="28">
        <v>45291</v>
      </c>
      <c r="E9" s="67">
        <f>SUM(C9:D10)</f>
        <v>74859</v>
      </c>
      <c r="F9" s="67">
        <f>B9+E9</f>
        <v>379226</v>
      </c>
      <c r="G9" s="67">
        <f t="shared" ref="G9:R9" si="0">SUM(G11:G26)</f>
        <v>52221</v>
      </c>
      <c r="H9" s="67">
        <f t="shared" si="0"/>
        <v>188283</v>
      </c>
      <c r="I9" s="67">
        <f t="shared" si="0"/>
        <v>240504</v>
      </c>
      <c r="J9" s="67">
        <f t="shared" si="0"/>
        <v>19754</v>
      </c>
      <c r="K9" s="67">
        <f t="shared" si="0"/>
        <v>185826</v>
      </c>
      <c r="L9" s="67">
        <f t="shared" si="0"/>
        <v>205580</v>
      </c>
      <c r="M9" s="67">
        <f t="shared" si="0"/>
        <v>153</v>
      </c>
      <c r="N9" s="67">
        <f t="shared" si="0"/>
        <v>1169</v>
      </c>
      <c r="O9" s="67">
        <f t="shared" si="0"/>
        <v>1322</v>
      </c>
      <c r="P9" s="67">
        <f t="shared" si="0"/>
        <v>72128</v>
      </c>
      <c r="Q9" s="67">
        <f t="shared" si="0"/>
        <v>375278</v>
      </c>
      <c r="R9" s="65">
        <f t="shared" si="0"/>
        <v>447406</v>
      </c>
    </row>
    <row r="10" spans="1:18" x14ac:dyDescent="0.15">
      <c r="A10" s="69"/>
      <c r="B10" s="71"/>
      <c r="C10" s="71"/>
      <c r="D10" s="28">
        <v>857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2776</v>
      </c>
      <c r="C11" s="63"/>
      <c r="D11" s="63"/>
      <c r="E11" s="63"/>
      <c r="F11" s="67">
        <f>B11</f>
        <v>2776</v>
      </c>
      <c r="G11" s="67">
        <v>263</v>
      </c>
      <c r="H11" s="63">
        <v>3338</v>
      </c>
      <c r="I11" s="63">
        <f>SUM(G11:H12)</f>
        <v>3601</v>
      </c>
      <c r="J11" s="63">
        <v>0</v>
      </c>
      <c r="K11" s="63">
        <v>1291</v>
      </c>
      <c r="L11" s="63">
        <f>SUM(J11:K12)</f>
        <v>1291</v>
      </c>
      <c r="M11" s="63">
        <v>14</v>
      </c>
      <c r="N11" s="63">
        <v>97</v>
      </c>
      <c r="O11" s="63">
        <f>SUM(M11:N12)</f>
        <v>111</v>
      </c>
      <c r="P11" s="63">
        <f>G11+J11+M11</f>
        <v>277</v>
      </c>
      <c r="Q11" s="63">
        <f>H11+K11+N11</f>
        <v>4726</v>
      </c>
      <c r="R11" s="72">
        <f>SUM(P11:Q12)</f>
        <v>5003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11062</v>
      </c>
      <c r="C13" s="63"/>
      <c r="D13" s="63"/>
      <c r="E13" s="63"/>
      <c r="F13" s="67">
        <f>B13</f>
        <v>11062</v>
      </c>
      <c r="G13" s="67">
        <v>6243</v>
      </c>
      <c r="H13" s="63">
        <v>14306</v>
      </c>
      <c r="I13" s="63">
        <f>SUM(G13:H14)</f>
        <v>20549</v>
      </c>
      <c r="J13" s="63">
        <v>0</v>
      </c>
      <c r="K13" s="63">
        <v>2776</v>
      </c>
      <c r="L13" s="63">
        <f>SUM(J13:K14)</f>
        <v>2776</v>
      </c>
      <c r="M13" s="63">
        <v>1</v>
      </c>
      <c r="N13" s="63">
        <v>97</v>
      </c>
      <c r="O13" s="63">
        <f>SUM(M13:N14)</f>
        <v>98</v>
      </c>
      <c r="P13" s="63">
        <f t="shared" ref="P13:Q13" si="1">G13+J13+M13</f>
        <v>6244</v>
      </c>
      <c r="Q13" s="63">
        <f t="shared" si="1"/>
        <v>17179</v>
      </c>
      <c r="R13" s="72">
        <f>SUM(P13:Q14)</f>
        <v>23423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137761</v>
      </c>
      <c r="C15" s="63"/>
      <c r="D15" s="63"/>
      <c r="E15" s="63"/>
      <c r="F15" s="67">
        <f>B15</f>
        <v>137761</v>
      </c>
      <c r="G15" s="67">
        <v>17450</v>
      </c>
      <c r="H15" s="63">
        <v>74094</v>
      </c>
      <c r="I15" s="63">
        <f>SUM(G15:H16)</f>
        <v>91544</v>
      </c>
      <c r="J15" s="63">
        <v>9404</v>
      </c>
      <c r="K15" s="63">
        <v>68381</v>
      </c>
      <c r="L15" s="63">
        <f>SUM(J15:K16)</f>
        <v>77785</v>
      </c>
      <c r="M15" s="63">
        <v>60</v>
      </c>
      <c r="N15" s="63">
        <v>437</v>
      </c>
      <c r="O15" s="63">
        <f>SUM(M15:N16)</f>
        <v>497</v>
      </c>
      <c r="P15" s="63">
        <f t="shared" ref="P15:Q15" si="2">G15+J15+M15</f>
        <v>26914</v>
      </c>
      <c r="Q15" s="63">
        <f t="shared" si="2"/>
        <v>142912</v>
      </c>
      <c r="R15" s="72">
        <f>SUM(P15:Q16)</f>
        <v>169826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43392</v>
      </c>
      <c r="C17" s="63"/>
      <c r="D17" s="63"/>
      <c r="E17" s="63"/>
      <c r="F17" s="67">
        <f>B17</f>
        <v>43392</v>
      </c>
      <c r="G17" s="67">
        <v>12278</v>
      </c>
      <c r="H17" s="63">
        <v>39615</v>
      </c>
      <c r="I17" s="63">
        <f>SUM(G17:H18)</f>
        <v>51893</v>
      </c>
      <c r="J17" s="63">
        <v>8137</v>
      </c>
      <c r="K17" s="63">
        <v>26392</v>
      </c>
      <c r="L17" s="63">
        <f>SUM(J17:K18)</f>
        <v>34529</v>
      </c>
      <c r="M17" s="63">
        <v>25</v>
      </c>
      <c r="N17" s="63">
        <v>181</v>
      </c>
      <c r="O17" s="63">
        <f>SUM(M17:N18)</f>
        <v>206</v>
      </c>
      <c r="P17" s="63">
        <f t="shared" ref="P17:Q17" si="3">G17+J17+M17</f>
        <v>20440</v>
      </c>
      <c r="Q17" s="63">
        <f t="shared" si="3"/>
        <v>66188</v>
      </c>
      <c r="R17" s="72">
        <f>SUM(P17:Q18)</f>
        <v>86628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41598</v>
      </c>
      <c r="C19" s="63"/>
      <c r="D19" s="63"/>
      <c r="E19" s="63"/>
      <c r="F19" s="67">
        <f>B19</f>
        <v>41598</v>
      </c>
      <c r="G19" s="67">
        <v>8530</v>
      </c>
      <c r="H19" s="63">
        <v>31893</v>
      </c>
      <c r="I19" s="63">
        <f>SUM(G19:H20)</f>
        <v>40423</v>
      </c>
      <c r="J19" s="63">
        <v>600</v>
      </c>
      <c r="K19" s="63">
        <v>26592</v>
      </c>
      <c r="L19" s="63">
        <f>SUM(J19:K20)</f>
        <v>27192</v>
      </c>
      <c r="M19" s="63">
        <v>13</v>
      </c>
      <c r="N19" s="63">
        <v>139</v>
      </c>
      <c r="O19" s="63">
        <f>SUM(M19:N20)</f>
        <v>152</v>
      </c>
      <c r="P19" s="63">
        <f t="shared" ref="P19:Q19" si="4">G19+J19+M19</f>
        <v>9143</v>
      </c>
      <c r="Q19" s="63">
        <f t="shared" si="4"/>
        <v>58624</v>
      </c>
      <c r="R19" s="72">
        <f>SUM(P19:Q20)</f>
        <v>67767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36045</v>
      </c>
      <c r="C21" s="63"/>
      <c r="D21" s="63"/>
      <c r="E21" s="63"/>
      <c r="F21" s="67">
        <f>B21</f>
        <v>36045</v>
      </c>
      <c r="G21" s="67">
        <v>4000</v>
      </c>
      <c r="H21" s="63">
        <v>8633</v>
      </c>
      <c r="I21" s="63">
        <f>SUM(G21:H22)</f>
        <v>12633</v>
      </c>
      <c r="J21" s="63">
        <v>1465</v>
      </c>
      <c r="K21" s="63">
        <v>44002</v>
      </c>
      <c r="L21" s="63">
        <f>SUM(J21:K22)</f>
        <v>45467</v>
      </c>
      <c r="M21" s="63">
        <v>34</v>
      </c>
      <c r="N21" s="63">
        <v>95</v>
      </c>
      <c r="O21" s="63">
        <f>SUM(M21:N22)</f>
        <v>129</v>
      </c>
      <c r="P21" s="63">
        <f t="shared" ref="P21:Q21" si="5">G21+J21+M21</f>
        <v>5499</v>
      </c>
      <c r="Q21" s="63">
        <f t="shared" si="5"/>
        <v>52730</v>
      </c>
      <c r="R21" s="72">
        <f>SUM(P21:Q22)</f>
        <v>58229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8240</v>
      </c>
      <c r="C23" s="63"/>
      <c r="D23" s="63"/>
      <c r="E23" s="63"/>
      <c r="F23" s="67">
        <f>B23</f>
        <v>8240</v>
      </c>
      <c r="G23" s="67">
        <v>989</v>
      </c>
      <c r="H23" s="63">
        <v>2976</v>
      </c>
      <c r="I23" s="63">
        <f>SUM(G23:H24)</f>
        <v>3965</v>
      </c>
      <c r="J23" s="63">
        <v>0</v>
      </c>
      <c r="K23" s="63">
        <v>5723</v>
      </c>
      <c r="L23" s="63">
        <f>SUM(J23:K24)</f>
        <v>5723</v>
      </c>
      <c r="M23" s="63">
        <v>1</v>
      </c>
      <c r="N23" s="63">
        <v>62</v>
      </c>
      <c r="O23" s="63">
        <f>SUM(M23:N24)</f>
        <v>63</v>
      </c>
      <c r="P23" s="63">
        <f t="shared" ref="P23:Q23" si="6">G23+J23+M23</f>
        <v>990</v>
      </c>
      <c r="Q23" s="63">
        <f t="shared" si="6"/>
        <v>8761</v>
      </c>
      <c r="R23" s="72">
        <f>SUM(P23:Q24)</f>
        <v>9751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23493</v>
      </c>
      <c r="C25" s="63"/>
      <c r="D25" s="63"/>
      <c r="E25" s="63"/>
      <c r="F25" s="63">
        <f>B25</f>
        <v>23493</v>
      </c>
      <c r="G25" s="67">
        <v>2468</v>
      </c>
      <c r="H25" s="63">
        <v>13428</v>
      </c>
      <c r="I25" s="67">
        <f>SUM(G25:H26)</f>
        <v>15896</v>
      </c>
      <c r="J25" s="63">
        <v>148</v>
      </c>
      <c r="K25" s="63">
        <v>10669</v>
      </c>
      <c r="L25" s="67">
        <f>SUM(J25:K26)</f>
        <v>10817</v>
      </c>
      <c r="M25" s="63">
        <v>5</v>
      </c>
      <c r="N25" s="63">
        <v>61</v>
      </c>
      <c r="O25" s="67">
        <f>SUM(M25:N26)</f>
        <v>66</v>
      </c>
      <c r="P25" s="63">
        <f>G25+J25+M25</f>
        <v>2621</v>
      </c>
      <c r="Q25" s="63">
        <f>H25+K25+N25</f>
        <v>24158</v>
      </c>
      <c r="R25" s="65">
        <f>SUM(P25:Q26)</f>
        <v>26779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312770</v>
      </c>
      <c r="F29" s="61" t="s">
        <v>38</v>
      </c>
      <c r="G29" s="62"/>
      <c r="H29" s="29">
        <f>B9/E29</f>
        <v>0.97313361255874919</v>
      </c>
      <c r="I29" s="19"/>
      <c r="J29" s="31" t="s">
        <v>39</v>
      </c>
      <c r="K29" s="60" t="s">
        <v>40</v>
      </c>
      <c r="L29" s="60"/>
      <c r="M29" s="15">
        <v>183444</v>
      </c>
      <c r="N29" s="32" t="s">
        <v>38</v>
      </c>
      <c r="O29" s="33"/>
      <c r="P29" s="29">
        <f>H9/M29</f>
        <v>1.0263786223588671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302687</v>
      </c>
      <c r="F31" s="61" t="s">
        <v>38</v>
      </c>
      <c r="G31" s="62"/>
      <c r="H31" s="29">
        <f>B9/E31</f>
        <v>1.0055502879211859</v>
      </c>
      <c r="I31" s="19"/>
      <c r="J31" s="31" t="s">
        <v>42</v>
      </c>
      <c r="K31" s="60" t="s">
        <v>40</v>
      </c>
      <c r="L31" s="60"/>
      <c r="M31" s="16">
        <v>182623</v>
      </c>
      <c r="N31" s="32" t="s">
        <v>38</v>
      </c>
      <c r="O31" s="33"/>
      <c r="P31" s="29">
        <f>H9/M31</f>
        <v>1.030992810325096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368984</v>
      </c>
      <c r="F33" s="61" t="s">
        <v>38</v>
      </c>
      <c r="G33" s="62"/>
      <c r="H33" s="29">
        <f>Q9/E33</f>
        <v>1.0170576501962145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361510</v>
      </c>
      <c r="F35" s="61" t="s">
        <v>38</v>
      </c>
      <c r="G35" s="62"/>
      <c r="H35" s="29">
        <f>Q9/E35</f>
        <v>1.0380847002849161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4104-A950-4799-8B29-F197B7F757DB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55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310357</v>
      </c>
      <c r="C9" s="67">
        <v>27982</v>
      </c>
      <c r="D9" s="28">
        <v>43189</v>
      </c>
      <c r="E9" s="67">
        <f>SUM(C9:D10)</f>
        <v>71821</v>
      </c>
      <c r="F9" s="67">
        <f>B9+E9</f>
        <v>382178</v>
      </c>
      <c r="G9" s="67">
        <f t="shared" ref="G9:R9" si="0">SUM(G11:G26)</f>
        <v>48994</v>
      </c>
      <c r="H9" s="67">
        <f t="shared" si="0"/>
        <v>176061</v>
      </c>
      <c r="I9" s="67">
        <f t="shared" si="0"/>
        <v>225055</v>
      </c>
      <c r="J9" s="67">
        <f t="shared" si="0"/>
        <v>18784</v>
      </c>
      <c r="K9" s="67">
        <f t="shared" si="0"/>
        <v>186441</v>
      </c>
      <c r="L9" s="67">
        <f t="shared" si="0"/>
        <v>205225</v>
      </c>
      <c r="M9" s="67">
        <f t="shared" si="0"/>
        <v>143</v>
      </c>
      <c r="N9" s="67">
        <f t="shared" si="0"/>
        <v>1129</v>
      </c>
      <c r="O9" s="67">
        <f t="shared" si="0"/>
        <v>1272</v>
      </c>
      <c r="P9" s="67">
        <f t="shared" si="0"/>
        <v>67921</v>
      </c>
      <c r="Q9" s="67">
        <f t="shared" si="0"/>
        <v>363631</v>
      </c>
      <c r="R9" s="65">
        <f t="shared" si="0"/>
        <v>431552</v>
      </c>
    </row>
    <row r="10" spans="1:18" x14ac:dyDescent="0.15">
      <c r="A10" s="69"/>
      <c r="B10" s="71"/>
      <c r="C10" s="71"/>
      <c r="D10" s="28">
        <v>650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2694</v>
      </c>
      <c r="C11" s="63"/>
      <c r="D11" s="63"/>
      <c r="E11" s="63"/>
      <c r="F11" s="67">
        <f>B11</f>
        <v>2694</v>
      </c>
      <c r="G11" s="67">
        <v>302</v>
      </c>
      <c r="H11" s="63">
        <v>2962</v>
      </c>
      <c r="I11" s="63">
        <f>SUM(G11:H12)</f>
        <v>3264</v>
      </c>
      <c r="J11" s="63">
        <v>0</v>
      </c>
      <c r="K11" s="63">
        <v>1289</v>
      </c>
      <c r="L11" s="63">
        <f>SUM(J11:K12)</f>
        <v>1289</v>
      </c>
      <c r="M11" s="63">
        <v>13</v>
      </c>
      <c r="N11" s="63">
        <v>97</v>
      </c>
      <c r="O11" s="63">
        <f>SUM(M11:N12)</f>
        <v>110</v>
      </c>
      <c r="P11" s="63">
        <f>G11+J11+M11</f>
        <v>315</v>
      </c>
      <c r="Q11" s="63">
        <f>H11+K11+N11</f>
        <v>4348</v>
      </c>
      <c r="R11" s="72">
        <f>SUM(P11:Q12)</f>
        <v>4663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12206</v>
      </c>
      <c r="C13" s="63"/>
      <c r="D13" s="63"/>
      <c r="E13" s="63"/>
      <c r="F13" s="67">
        <f>B13</f>
        <v>12206</v>
      </c>
      <c r="G13" s="67">
        <v>5955</v>
      </c>
      <c r="H13" s="63">
        <v>14059</v>
      </c>
      <c r="I13" s="63">
        <f>SUM(G13:H14)</f>
        <v>20014</v>
      </c>
      <c r="J13" s="63">
        <v>0</v>
      </c>
      <c r="K13" s="63">
        <v>2869</v>
      </c>
      <c r="L13" s="63">
        <f>SUM(J13:K14)</f>
        <v>2869</v>
      </c>
      <c r="M13" s="63">
        <v>1</v>
      </c>
      <c r="N13" s="63">
        <v>101</v>
      </c>
      <c r="O13" s="63">
        <f>SUM(M13:N14)</f>
        <v>102</v>
      </c>
      <c r="P13" s="63">
        <f t="shared" ref="P13:Q13" si="1">G13+J13+M13</f>
        <v>5956</v>
      </c>
      <c r="Q13" s="63">
        <f t="shared" si="1"/>
        <v>17029</v>
      </c>
      <c r="R13" s="72">
        <f>SUM(P13:Q14)</f>
        <v>22985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136372</v>
      </c>
      <c r="C15" s="63"/>
      <c r="D15" s="63"/>
      <c r="E15" s="63"/>
      <c r="F15" s="67">
        <f>B15</f>
        <v>136372</v>
      </c>
      <c r="G15" s="67">
        <v>16555</v>
      </c>
      <c r="H15" s="63">
        <v>66173</v>
      </c>
      <c r="I15" s="63">
        <f>SUM(G15:H16)</f>
        <v>82728</v>
      </c>
      <c r="J15" s="63">
        <v>8555</v>
      </c>
      <c r="K15" s="63">
        <v>67649</v>
      </c>
      <c r="L15" s="63">
        <f>SUM(J15:K16)</f>
        <v>76204</v>
      </c>
      <c r="M15" s="63">
        <v>53</v>
      </c>
      <c r="N15" s="63">
        <v>419</v>
      </c>
      <c r="O15" s="63">
        <f>SUM(M15:N16)</f>
        <v>472</v>
      </c>
      <c r="P15" s="63">
        <f t="shared" ref="P15:Q15" si="2">G15+J15+M15</f>
        <v>25163</v>
      </c>
      <c r="Q15" s="63">
        <f t="shared" si="2"/>
        <v>134241</v>
      </c>
      <c r="R15" s="72">
        <f>SUM(P15:Q16)</f>
        <v>159404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44203</v>
      </c>
      <c r="C17" s="63"/>
      <c r="D17" s="63"/>
      <c r="E17" s="63"/>
      <c r="F17" s="67">
        <f>B17</f>
        <v>44203</v>
      </c>
      <c r="G17" s="67">
        <v>11786</v>
      </c>
      <c r="H17" s="63">
        <v>38508</v>
      </c>
      <c r="I17" s="63">
        <f>SUM(G17:H18)</f>
        <v>50294</v>
      </c>
      <c r="J17" s="63">
        <v>8350</v>
      </c>
      <c r="K17" s="63">
        <v>27334</v>
      </c>
      <c r="L17" s="63">
        <f>SUM(J17:K18)</f>
        <v>35684</v>
      </c>
      <c r="M17" s="63">
        <v>26</v>
      </c>
      <c r="N17" s="63">
        <v>183</v>
      </c>
      <c r="O17" s="63">
        <f>SUM(M17:N18)</f>
        <v>209</v>
      </c>
      <c r="P17" s="63">
        <f t="shared" ref="P17:Q17" si="3">G17+J17+M17</f>
        <v>20162</v>
      </c>
      <c r="Q17" s="63">
        <f t="shared" si="3"/>
        <v>66025</v>
      </c>
      <c r="R17" s="72">
        <f>SUM(P17:Q18)</f>
        <v>86187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44131</v>
      </c>
      <c r="C19" s="63"/>
      <c r="D19" s="63"/>
      <c r="E19" s="63"/>
      <c r="F19" s="67">
        <f>B19</f>
        <v>44131</v>
      </c>
      <c r="G19" s="67">
        <v>6938</v>
      </c>
      <c r="H19" s="63">
        <v>29468</v>
      </c>
      <c r="I19" s="63">
        <f>SUM(G19:H20)</f>
        <v>36406</v>
      </c>
      <c r="J19" s="63">
        <v>261</v>
      </c>
      <c r="K19" s="63">
        <v>25903</v>
      </c>
      <c r="L19" s="63">
        <f>SUM(J19:K20)</f>
        <v>26164</v>
      </c>
      <c r="M19" s="63">
        <v>13</v>
      </c>
      <c r="N19" s="63">
        <v>125</v>
      </c>
      <c r="O19" s="63">
        <f>SUM(M19:N20)</f>
        <v>138</v>
      </c>
      <c r="P19" s="63">
        <f t="shared" ref="P19:Q19" si="4">G19+J19+M19</f>
        <v>7212</v>
      </c>
      <c r="Q19" s="63">
        <f t="shared" si="4"/>
        <v>55496</v>
      </c>
      <c r="R19" s="72">
        <f>SUM(P19:Q20)</f>
        <v>62708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37288</v>
      </c>
      <c r="C21" s="63"/>
      <c r="D21" s="63"/>
      <c r="E21" s="63"/>
      <c r="F21" s="67">
        <f>B21</f>
        <v>37288</v>
      </c>
      <c r="G21" s="67">
        <v>4274</v>
      </c>
      <c r="H21" s="63">
        <v>8558</v>
      </c>
      <c r="I21" s="63">
        <f>SUM(G21:H22)</f>
        <v>12832</v>
      </c>
      <c r="J21" s="63">
        <v>1488</v>
      </c>
      <c r="K21" s="63">
        <v>43858</v>
      </c>
      <c r="L21" s="63">
        <f>SUM(J21:K22)</f>
        <v>45346</v>
      </c>
      <c r="M21" s="63">
        <v>32</v>
      </c>
      <c r="N21" s="63">
        <v>88</v>
      </c>
      <c r="O21" s="63">
        <f>SUM(M21:N22)</f>
        <v>120</v>
      </c>
      <c r="P21" s="63">
        <f t="shared" ref="P21:Q21" si="5">G21+J21+M21</f>
        <v>5794</v>
      </c>
      <c r="Q21" s="63">
        <f t="shared" si="5"/>
        <v>52504</v>
      </c>
      <c r="R21" s="72">
        <f>SUM(P21:Q22)</f>
        <v>58298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8747</v>
      </c>
      <c r="C23" s="63"/>
      <c r="D23" s="63"/>
      <c r="E23" s="63"/>
      <c r="F23" s="67">
        <f>B23</f>
        <v>8747</v>
      </c>
      <c r="G23" s="67">
        <v>1018</v>
      </c>
      <c r="H23" s="63">
        <v>3286</v>
      </c>
      <c r="I23" s="63">
        <f>SUM(G23:H24)</f>
        <v>4304</v>
      </c>
      <c r="J23" s="63">
        <v>0</v>
      </c>
      <c r="K23" s="63">
        <v>5922</v>
      </c>
      <c r="L23" s="63">
        <f>SUM(J23:K24)</f>
        <v>5922</v>
      </c>
      <c r="M23" s="63">
        <v>1</v>
      </c>
      <c r="N23" s="63">
        <v>52</v>
      </c>
      <c r="O23" s="63">
        <f>SUM(M23:N24)</f>
        <v>53</v>
      </c>
      <c r="P23" s="63">
        <f t="shared" ref="P23:Q23" si="6">G23+J23+M23</f>
        <v>1019</v>
      </c>
      <c r="Q23" s="63">
        <f t="shared" si="6"/>
        <v>9260</v>
      </c>
      <c r="R23" s="72">
        <f>SUM(P23:Q24)</f>
        <v>10279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24716</v>
      </c>
      <c r="C25" s="63"/>
      <c r="D25" s="63"/>
      <c r="E25" s="63"/>
      <c r="F25" s="63">
        <f>B25</f>
        <v>24716</v>
      </c>
      <c r="G25" s="67">
        <v>2166</v>
      </c>
      <c r="H25" s="63">
        <v>13047</v>
      </c>
      <c r="I25" s="67">
        <f>SUM(G25:H26)</f>
        <v>15213</v>
      </c>
      <c r="J25" s="63">
        <v>130</v>
      </c>
      <c r="K25" s="63">
        <v>11617</v>
      </c>
      <c r="L25" s="67">
        <f>SUM(J25:K26)</f>
        <v>11747</v>
      </c>
      <c r="M25" s="63">
        <v>4</v>
      </c>
      <c r="N25" s="63">
        <v>64</v>
      </c>
      <c r="O25" s="67">
        <f>SUM(M25:N26)</f>
        <v>68</v>
      </c>
      <c r="P25" s="63">
        <f>G25+J25+M25</f>
        <v>2300</v>
      </c>
      <c r="Q25" s="63">
        <f>H25+K25+N25</f>
        <v>24728</v>
      </c>
      <c r="R25" s="65">
        <f>SUM(P25:Q26)</f>
        <v>27028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304367</v>
      </c>
      <c r="F29" s="61" t="s">
        <v>38</v>
      </c>
      <c r="G29" s="62"/>
      <c r="H29" s="29">
        <f>B9/E29</f>
        <v>1.0196801887195392</v>
      </c>
      <c r="I29" s="19"/>
      <c r="J29" s="31" t="s">
        <v>39</v>
      </c>
      <c r="K29" s="60" t="s">
        <v>40</v>
      </c>
      <c r="L29" s="60"/>
      <c r="M29" s="15">
        <v>188283</v>
      </c>
      <c r="N29" s="32" t="s">
        <v>38</v>
      </c>
      <c r="O29" s="33"/>
      <c r="P29" s="29">
        <f>H9/M29</f>
        <v>0.93508707636908273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289669</v>
      </c>
      <c r="F31" s="61" t="s">
        <v>38</v>
      </c>
      <c r="G31" s="62"/>
      <c r="H31" s="29">
        <f>B9/E31</f>
        <v>1.0714194477144603</v>
      </c>
      <c r="I31" s="19"/>
      <c r="J31" s="31" t="s">
        <v>42</v>
      </c>
      <c r="K31" s="60" t="s">
        <v>40</v>
      </c>
      <c r="L31" s="60"/>
      <c r="M31" s="16">
        <v>173254</v>
      </c>
      <c r="N31" s="32" t="s">
        <v>38</v>
      </c>
      <c r="O31" s="33"/>
      <c r="P31" s="29">
        <f>H9/M31</f>
        <v>1.0162016461380401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375278</v>
      </c>
      <c r="F33" s="61" t="s">
        <v>38</v>
      </c>
      <c r="G33" s="62"/>
      <c r="H33" s="29">
        <f>Q9/E33</f>
        <v>0.96896434110179652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352339</v>
      </c>
      <c r="F35" s="61" t="s">
        <v>38</v>
      </c>
      <c r="G35" s="62"/>
      <c r="H35" s="29">
        <f>Q9/E35</f>
        <v>1.0320486803901925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5BF0-B925-4969-9085-6FE8A1B4C68D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32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281854</v>
      </c>
      <c r="C9" s="67">
        <v>25267</v>
      </c>
      <c r="D9" s="28">
        <v>37475</v>
      </c>
      <c r="E9" s="67">
        <f>SUM(C9:D10)</f>
        <v>63227</v>
      </c>
      <c r="F9" s="67">
        <f>B9+E9</f>
        <v>345081</v>
      </c>
      <c r="G9" s="67">
        <f t="shared" ref="G9:R9" si="0">SUM(G11:G26)</f>
        <v>46575</v>
      </c>
      <c r="H9" s="67">
        <f t="shared" si="0"/>
        <v>169843</v>
      </c>
      <c r="I9" s="67">
        <f t="shared" si="0"/>
        <v>216418</v>
      </c>
      <c r="J9" s="67">
        <f t="shared" si="0"/>
        <v>20367</v>
      </c>
      <c r="K9" s="67">
        <f t="shared" si="0"/>
        <v>176856</v>
      </c>
      <c r="L9" s="67">
        <f t="shared" si="0"/>
        <v>197223</v>
      </c>
      <c r="M9" s="67">
        <f t="shared" si="0"/>
        <v>131</v>
      </c>
      <c r="N9" s="67">
        <f t="shared" si="0"/>
        <v>976</v>
      </c>
      <c r="O9" s="67">
        <f t="shared" si="0"/>
        <v>1107</v>
      </c>
      <c r="P9" s="67">
        <f t="shared" si="0"/>
        <v>67073</v>
      </c>
      <c r="Q9" s="67">
        <f t="shared" si="0"/>
        <v>347675</v>
      </c>
      <c r="R9" s="65">
        <f t="shared" si="0"/>
        <v>414748</v>
      </c>
    </row>
    <row r="10" spans="1:18" x14ac:dyDescent="0.15">
      <c r="A10" s="69"/>
      <c r="B10" s="71"/>
      <c r="C10" s="71"/>
      <c r="D10" s="28">
        <v>485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2773</v>
      </c>
      <c r="C11" s="63"/>
      <c r="D11" s="63"/>
      <c r="E11" s="63"/>
      <c r="F11" s="67">
        <f>B11</f>
        <v>2773</v>
      </c>
      <c r="G11" s="67">
        <v>408</v>
      </c>
      <c r="H11" s="63">
        <v>2564</v>
      </c>
      <c r="I11" s="63">
        <f>SUM(G11:H12)</f>
        <v>2972</v>
      </c>
      <c r="J11" s="63">
        <v>0</v>
      </c>
      <c r="K11" s="63">
        <v>1363</v>
      </c>
      <c r="L11" s="63">
        <f>SUM(J11:K12)</f>
        <v>1363</v>
      </c>
      <c r="M11" s="63">
        <v>12</v>
      </c>
      <c r="N11" s="63">
        <v>79</v>
      </c>
      <c r="O11" s="63">
        <f>SUM(M11:N12)</f>
        <v>91</v>
      </c>
      <c r="P11" s="63">
        <f>G11+J11+M11</f>
        <v>420</v>
      </c>
      <c r="Q11" s="63">
        <f>H11+K11+N11</f>
        <v>4006</v>
      </c>
      <c r="R11" s="72">
        <f>SUM(P11:Q12)</f>
        <v>4426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11854</v>
      </c>
      <c r="C13" s="63"/>
      <c r="D13" s="63"/>
      <c r="E13" s="63"/>
      <c r="F13" s="67">
        <f>B13</f>
        <v>11854</v>
      </c>
      <c r="G13" s="67">
        <v>5059</v>
      </c>
      <c r="H13" s="63">
        <v>14794</v>
      </c>
      <c r="I13" s="63">
        <f>SUM(G13:H14)</f>
        <v>19853</v>
      </c>
      <c r="J13" s="63">
        <v>0</v>
      </c>
      <c r="K13" s="63">
        <v>2868</v>
      </c>
      <c r="L13" s="63">
        <f>SUM(J13:K14)</f>
        <v>2868</v>
      </c>
      <c r="M13" s="63">
        <v>1</v>
      </c>
      <c r="N13" s="63">
        <v>82</v>
      </c>
      <c r="O13" s="63">
        <f>SUM(M13:N14)</f>
        <v>83</v>
      </c>
      <c r="P13" s="63">
        <f t="shared" ref="P13:Q13" si="1">G13+J13+M13</f>
        <v>5060</v>
      </c>
      <c r="Q13" s="63">
        <f t="shared" si="1"/>
        <v>17744</v>
      </c>
      <c r="R13" s="72">
        <f>SUM(P13:Q14)</f>
        <v>22804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127771</v>
      </c>
      <c r="C15" s="63"/>
      <c r="D15" s="63"/>
      <c r="E15" s="63"/>
      <c r="F15" s="67">
        <f>B15</f>
        <v>127771</v>
      </c>
      <c r="G15" s="67">
        <v>16546</v>
      </c>
      <c r="H15" s="63">
        <v>61455</v>
      </c>
      <c r="I15" s="63">
        <f>SUM(G15:H16)</f>
        <v>78001</v>
      </c>
      <c r="J15" s="63">
        <v>10812</v>
      </c>
      <c r="K15" s="63">
        <v>66699</v>
      </c>
      <c r="L15" s="63">
        <f>SUM(J15:K16)</f>
        <v>77511</v>
      </c>
      <c r="M15" s="63">
        <v>44</v>
      </c>
      <c r="N15" s="63">
        <v>367</v>
      </c>
      <c r="O15" s="63">
        <f>SUM(M15:N16)</f>
        <v>411</v>
      </c>
      <c r="P15" s="63">
        <f t="shared" ref="P15:Q15" si="2">G15+J15+M15</f>
        <v>27402</v>
      </c>
      <c r="Q15" s="63">
        <f t="shared" si="2"/>
        <v>128521</v>
      </c>
      <c r="R15" s="72">
        <f>SUM(P15:Q16)</f>
        <v>155923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41095</v>
      </c>
      <c r="C17" s="63"/>
      <c r="D17" s="63"/>
      <c r="E17" s="63"/>
      <c r="F17" s="67">
        <f>B17</f>
        <v>41095</v>
      </c>
      <c r="G17" s="67">
        <v>10753</v>
      </c>
      <c r="H17" s="63">
        <v>34663</v>
      </c>
      <c r="I17" s="63">
        <f>SUM(G17:H18)</f>
        <v>45416</v>
      </c>
      <c r="J17" s="63">
        <v>7777</v>
      </c>
      <c r="K17" s="63">
        <v>23103</v>
      </c>
      <c r="L17" s="63">
        <f>SUM(J17:K18)</f>
        <v>30880</v>
      </c>
      <c r="M17" s="63">
        <v>22</v>
      </c>
      <c r="N17" s="63">
        <v>152</v>
      </c>
      <c r="O17" s="63">
        <f>SUM(M17:N18)</f>
        <v>174</v>
      </c>
      <c r="P17" s="63">
        <f t="shared" ref="P17:Q17" si="3">G17+J17+M17</f>
        <v>18552</v>
      </c>
      <c r="Q17" s="63">
        <f t="shared" si="3"/>
        <v>57918</v>
      </c>
      <c r="R17" s="72">
        <f>SUM(P17:Q18)</f>
        <v>76470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34561</v>
      </c>
      <c r="C19" s="63"/>
      <c r="D19" s="63"/>
      <c r="E19" s="63"/>
      <c r="F19" s="67">
        <f>B19</f>
        <v>34561</v>
      </c>
      <c r="G19" s="67">
        <v>6731</v>
      </c>
      <c r="H19" s="63">
        <v>33433</v>
      </c>
      <c r="I19" s="63">
        <f>SUM(G19:H20)</f>
        <v>40164</v>
      </c>
      <c r="J19" s="63">
        <v>506</v>
      </c>
      <c r="K19" s="63">
        <v>26916</v>
      </c>
      <c r="L19" s="63">
        <f>SUM(J19:K20)</f>
        <v>27422</v>
      </c>
      <c r="M19" s="63">
        <v>15</v>
      </c>
      <c r="N19" s="63">
        <v>129</v>
      </c>
      <c r="O19" s="63">
        <f>SUM(M19:N20)</f>
        <v>144</v>
      </c>
      <c r="P19" s="63">
        <f t="shared" ref="P19:Q19" si="4">G19+J19+M19</f>
        <v>7252</v>
      </c>
      <c r="Q19" s="63">
        <f t="shared" si="4"/>
        <v>60478</v>
      </c>
      <c r="R19" s="72">
        <f>SUM(P19:Q20)</f>
        <v>67730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31972</v>
      </c>
      <c r="C21" s="63"/>
      <c r="D21" s="63"/>
      <c r="E21" s="63"/>
      <c r="F21" s="67">
        <f>B21</f>
        <v>31972</v>
      </c>
      <c r="G21" s="67">
        <v>3955</v>
      </c>
      <c r="H21" s="63">
        <v>7584</v>
      </c>
      <c r="I21" s="63">
        <f>SUM(G21:H22)</f>
        <v>11539</v>
      </c>
      <c r="J21" s="63">
        <v>1176</v>
      </c>
      <c r="K21" s="63">
        <v>40047</v>
      </c>
      <c r="L21" s="63">
        <f>SUM(J21:K22)</f>
        <v>41223</v>
      </c>
      <c r="M21" s="63">
        <v>31</v>
      </c>
      <c r="N21" s="63">
        <v>67</v>
      </c>
      <c r="O21" s="63">
        <f>SUM(M21:N22)</f>
        <v>98</v>
      </c>
      <c r="P21" s="63">
        <f t="shared" ref="P21:Q21" si="5">G21+J21+M21</f>
        <v>5162</v>
      </c>
      <c r="Q21" s="63">
        <f t="shared" si="5"/>
        <v>47698</v>
      </c>
      <c r="R21" s="72">
        <f>SUM(P21:Q22)</f>
        <v>52860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8040</v>
      </c>
      <c r="C23" s="63"/>
      <c r="D23" s="63"/>
      <c r="E23" s="63"/>
      <c r="F23" s="67">
        <f>B23</f>
        <v>8040</v>
      </c>
      <c r="G23" s="67">
        <v>953</v>
      </c>
      <c r="H23" s="63">
        <v>2979</v>
      </c>
      <c r="I23" s="63">
        <f>SUM(G23:H24)</f>
        <v>3932</v>
      </c>
      <c r="J23" s="63">
        <v>0</v>
      </c>
      <c r="K23" s="63">
        <v>5292</v>
      </c>
      <c r="L23" s="63">
        <f>SUM(J23:K24)</f>
        <v>5292</v>
      </c>
      <c r="M23" s="63">
        <v>1</v>
      </c>
      <c r="N23" s="63">
        <v>42</v>
      </c>
      <c r="O23" s="63">
        <f>SUM(M23:N24)</f>
        <v>43</v>
      </c>
      <c r="P23" s="63">
        <f t="shared" ref="P23:Q23" si="6">G23+J23+M23</f>
        <v>954</v>
      </c>
      <c r="Q23" s="63">
        <f t="shared" si="6"/>
        <v>8313</v>
      </c>
      <c r="R23" s="72">
        <f>SUM(P23:Q24)</f>
        <v>9267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23788</v>
      </c>
      <c r="C25" s="63"/>
      <c r="D25" s="63"/>
      <c r="E25" s="63"/>
      <c r="F25" s="63">
        <f>B25</f>
        <v>23788</v>
      </c>
      <c r="G25" s="67">
        <v>2170</v>
      </c>
      <c r="H25" s="63">
        <v>12371</v>
      </c>
      <c r="I25" s="67">
        <f>SUM(G25:H26)</f>
        <v>14541</v>
      </c>
      <c r="J25" s="63">
        <v>96</v>
      </c>
      <c r="K25" s="63">
        <v>10568</v>
      </c>
      <c r="L25" s="67">
        <f>SUM(J25:K26)</f>
        <v>10664</v>
      </c>
      <c r="M25" s="63">
        <v>5</v>
      </c>
      <c r="N25" s="63">
        <v>58</v>
      </c>
      <c r="O25" s="67">
        <f>SUM(M25:N26)</f>
        <v>63</v>
      </c>
      <c r="P25" s="63">
        <f>G25+J25+M25</f>
        <v>2271</v>
      </c>
      <c r="Q25" s="63">
        <f>H25+K25+N25</f>
        <v>22997</v>
      </c>
      <c r="R25" s="65">
        <f>SUM(P25:Q26)</f>
        <v>25268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289669</v>
      </c>
      <c r="F29" s="61" t="s">
        <v>38</v>
      </c>
      <c r="G29" s="62"/>
      <c r="H29" s="29">
        <f>B9/E29</f>
        <v>0.97302093078651841</v>
      </c>
      <c r="I29" s="19"/>
      <c r="J29" s="31" t="s">
        <v>39</v>
      </c>
      <c r="K29" s="60" t="s">
        <v>40</v>
      </c>
      <c r="L29" s="60"/>
      <c r="M29" s="15">
        <v>173254</v>
      </c>
      <c r="N29" s="32" t="s">
        <v>38</v>
      </c>
      <c r="O29" s="33"/>
      <c r="P29" s="29">
        <f>H9/M29</f>
        <v>0.98031214286538837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279586</v>
      </c>
      <c r="F31" s="61" t="s">
        <v>38</v>
      </c>
      <c r="G31" s="62"/>
      <c r="H31" s="29">
        <f>B9/E31</f>
        <v>1.0081119941627978</v>
      </c>
      <c r="I31" s="19"/>
      <c r="J31" s="31" t="s">
        <v>42</v>
      </c>
      <c r="K31" s="60" t="s">
        <v>40</v>
      </c>
      <c r="L31" s="60"/>
      <c r="M31" s="16">
        <v>162847</v>
      </c>
      <c r="N31" s="32" t="s">
        <v>38</v>
      </c>
      <c r="O31" s="33"/>
      <c r="P31" s="29">
        <f>H9/M31</f>
        <v>1.0429605703513114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352339</v>
      </c>
      <c r="F33" s="61" t="s">
        <v>38</v>
      </c>
      <c r="G33" s="62"/>
      <c r="H33" s="29">
        <f>Q9/E33</f>
        <v>0.98676274837585398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338944</v>
      </c>
      <c r="F35" s="61" t="s">
        <v>38</v>
      </c>
      <c r="G35" s="62"/>
      <c r="H35" s="29">
        <f>Q9/E35</f>
        <v>1.0257594174848943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F6F2-E04C-4E9D-92BB-E74C0B69C817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45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274436</v>
      </c>
      <c r="C9" s="67">
        <v>20973</v>
      </c>
      <c r="D9" s="28">
        <v>41130</v>
      </c>
      <c r="E9" s="67">
        <f>SUM(C9:D10)</f>
        <v>62626</v>
      </c>
      <c r="F9" s="67">
        <f>B9+E9</f>
        <v>337062</v>
      </c>
      <c r="G9" s="67">
        <f t="shared" ref="G9:R9" si="0">SUM(G11:G26)</f>
        <v>46350</v>
      </c>
      <c r="H9" s="67">
        <f t="shared" si="0"/>
        <v>167517</v>
      </c>
      <c r="I9" s="67">
        <f t="shared" si="0"/>
        <v>213867</v>
      </c>
      <c r="J9" s="67">
        <f t="shared" si="0"/>
        <v>21281</v>
      </c>
      <c r="K9" s="67">
        <f t="shared" si="0"/>
        <v>171543</v>
      </c>
      <c r="L9" s="67">
        <f t="shared" si="0"/>
        <v>192824</v>
      </c>
      <c r="M9" s="67">
        <f t="shared" si="0"/>
        <v>134</v>
      </c>
      <c r="N9" s="67">
        <f t="shared" si="0"/>
        <v>1007</v>
      </c>
      <c r="O9" s="67">
        <f t="shared" si="0"/>
        <v>1141</v>
      </c>
      <c r="P9" s="67">
        <f t="shared" si="0"/>
        <v>67765</v>
      </c>
      <c r="Q9" s="67">
        <f t="shared" si="0"/>
        <v>340067</v>
      </c>
      <c r="R9" s="65">
        <f t="shared" si="0"/>
        <v>407832</v>
      </c>
    </row>
    <row r="10" spans="1:18" x14ac:dyDescent="0.15">
      <c r="A10" s="69"/>
      <c r="B10" s="71"/>
      <c r="C10" s="71"/>
      <c r="D10" s="28">
        <v>523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2675</v>
      </c>
      <c r="C11" s="63"/>
      <c r="D11" s="63"/>
      <c r="E11" s="63"/>
      <c r="F11" s="67">
        <f>B11</f>
        <v>2675</v>
      </c>
      <c r="G11" s="67">
        <v>280</v>
      </c>
      <c r="H11" s="63">
        <v>2662</v>
      </c>
      <c r="I11" s="63">
        <f>SUM(G11:H12)</f>
        <v>2942</v>
      </c>
      <c r="J11" s="63">
        <v>0</v>
      </c>
      <c r="K11" s="63">
        <v>1427</v>
      </c>
      <c r="L11" s="63">
        <f>SUM(J11:K12)</f>
        <v>1427</v>
      </c>
      <c r="M11" s="63">
        <v>14</v>
      </c>
      <c r="N11" s="63">
        <v>79</v>
      </c>
      <c r="O11" s="63">
        <f>SUM(M11:N12)</f>
        <v>93</v>
      </c>
      <c r="P11" s="63">
        <f>G11+J11+M11</f>
        <v>294</v>
      </c>
      <c r="Q11" s="63">
        <f>H11+K11+N11</f>
        <v>4168</v>
      </c>
      <c r="R11" s="72">
        <f>SUM(P11:Q12)</f>
        <v>4462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10763</v>
      </c>
      <c r="C13" s="63"/>
      <c r="D13" s="63"/>
      <c r="E13" s="63"/>
      <c r="F13" s="67">
        <f>B13</f>
        <v>10763</v>
      </c>
      <c r="G13" s="67">
        <v>5186</v>
      </c>
      <c r="H13" s="63">
        <v>14561</v>
      </c>
      <c r="I13" s="63">
        <f>SUM(G13:H14)</f>
        <v>19747</v>
      </c>
      <c r="J13" s="63">
        <v>0</v>
      </c>
      <c r="K13" s="63">
        <v>2634</v>
      </c>
      <c r="L13" s="63">
        <f>SUM(J13:K14)</f>
        <v>2634</v>
      </c>
      <c r="M13" s="63">
        <v>1</v>
      </c>
      <c r="N13" s="63">
        <v>87</v>
      </c>
      <c r="O13" s="63">
        <f>SUM(M13:N14)</f>
        <v>88</v>
      </c>
      <c r="P13" s="63">
        <f t="shared" ref="P13:Q13" si="1">G13+J13+M13</f>
        <v>5187</v>
      </c>
      <c r="Q13" s="63">
        <f t="shared" si="1"/>
        <v>17282</v>
      </c>
      <c r="R13" s="72">
        <f>SUM(P13:Q14)</f>
        <v>22469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118693</v>
      </c>
      <c r="C15" s="63"/>
      <c r="D15" s="63"/>
      <c r="E15" s="63"/>
      <c r="F15" s="67">
        <f>B15</f>
        <v>118693</v>
      </c>
      <c r="G15" s="67">
        <v>17247</v>
      </c>
      <c r="H15" s="63">
        <v>61281</v>
      </c>
      <c r="I15" s="63">
        <f>SUM(G15:H16)</f>
        <v>78528</v>
      </c>
      <c r="J15" s="63">
        <v>4920</v>
      </c>
      <c r="K15" s="63">
        <v>64289</v>
      </c>
      <c r="L15" s="63">
        <f>SUM(J15:K16)</f>
        <v>69209</v>
      </c>
      <c r="M15" s="63">
        <v>47</v>
      </c>
      <c r="N15" s="63">
        <v>385</v>
      </c>
      <c r="O15" s="63">
        <f>SUM(M15:N16)</f>
        <v>432</v>
      </c>
      <c r="P15" s="63">
        <f t="shared" ref="P15:Q15" si="2">G15+J15+M15</f>
        <v>22214</v>
      </c>
      <c r="Q15" s="63">
        <f t="shared" si="2"/>
        <v>125955</v>
      </c>
      <c r="R15" s="72">
        <f>SUM(P15:Q16)</f>
        <v>148169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39084</v>
      </c>
      <c r="C17" s="63"/>
      <c r="D17" s="63"/>
      <c r="E17" s="63"/>
      <c r="F17" s="67">
        <f>B17</f>
        <v>39084</v>
      </c>
      <c r="G17" s="67">
        <v>10651</v>
      </c>
      <c r="H17" s="63">
        <v>35413</v>
      </c>
      <c r="I17" s="63">
        <f>SUM(G17:H18)</f>
        <v>46064</v>
      </c>
      <c r="J17" s="63">
        <v>14531</v>
      </c>
      <c r="K17" s="63">
        <v>23474</v>
      </c>
      <c r="L17" s="63">
        <f>SUM(J17:K18)</f>
        <v>38005</v>
      </c>
      <c r="M17" s="63">
        <v>23</v>
      </c>
      <c r="N17" s="63">
        <v>159</v>
      </c>
      <c r="O17" s="63">
        <f>SUM(M17:N18)</f>
        <v>182</v>
      </c>
      <c r="P17" s="63">
        <f t="shared" ref="P17:Q17" si="3">G17+J17+M17</f>
        <v>25205</v>
      </c>
      <c r="Q17" s="63">
        <f t="shared" si="3"/>
        <v>59046</v>
      </c>
      <c r="R17" s="72">
        <f>SUM(P17:Q18)</f>
        <v>84251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41168</v>
      </c>
      <c r="C19" s="63"/>
      <c r="D19" s="63"/>
      <c r="E19" s="63"/>
      <c r="F19" s="67">
        <f>B19</f>
        <v>41168</v>
      </c>
      <c r="G19" s="67">
        <v>6436</v>
      </c>
      <c r="H19" s="63">
        <v>30764</v>
      </c>
      <c r="I19" s="63">
        <f>SUM(G19:H20)</f>
        <v>37200</v>
      </c>
      <c r="J19" s="63">
        <v>554</v>
      </c>
      <c r="K19" s="63">
        <v>25583</v>
      </c>
      <c r="L19" s="63">
        <f>SUM(J19:K20)</f>
        <v>26137</v>
      </c>
      <c r="M19" s="63">
        <v>13</v>
      </c>
      <c r="N19" s="63">
        <v>120</v>
      </c>
      <c r="O19" s="63">
        <f>SUM(M19:N20)</f>
        <v>133</v>
      </c>
      <c r="P19" s="63">
        <f t="shared" ref="P19:Q19" si="4">G19+J19+M19</f>
        <v>7003</v>
      </c>
      <c r="Q19" s="63">
        <f t="shared" si="4"/>
        <v>56467</v>
      </c>
      <c r="R19" s="72">
        <f>SUM(P19:Q20)</f>
        <v>63470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31679</v>
      </c>
      <c r="C21" s="63"/>
      <c r="D21" s="63"/>
      <c r="E21" s="63"/>
      <c r="F21" s="67">
        <f>B21</f>
        <v>31679</v>
      </c>
      <c r="G21" s="67">
        <v>3576</v>
      </c>
      <c r="H21" s="63">
        <v>7786</v>
      </c>
      <c r="I21" s="63">
        <f>SUM(G21:H22)</f>
        <v>11362</v>
      </c>
      <c r="J21" s="63">
        <v>1187</v>
      </c>
      <c r="K21" s="63">
        <v>39670</v>
      </c>
      <c r="L21" s="63">
        <f>SUM(J21:K22)</f>
        <v>40857</v>
      </c>
      <c r="M21" s="63">
        <v>31</v>
      </c>
      <c r="N21" s="63">
        <v>74</v>
      </c>
      <c r="O21" s="63">
        <f>SUM(M21:N22)</f>
        <v>105</v>
      </c>
      <c r="P21" s="63">
        <f t="shared" ref="P21:Q21" si="5">G21+J21+M21</f>
        <v>4794</v>
      </c>
      <c r="Q21" s="63">
        <f t="shared" si="5"/>
        <v>47530</v>
      </c>
      <c r="R21" s="72">
        <f>SUM(P21:Q22)</f>
        <v>52324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7341</v>
      </c>
      <c r="C23" s="63"/>
      <c r="D23" s="63"/>
      <c r="E23" s="63"/>
      <c r="F23" s="67">
        <f>B23</f>
        <v>7341</v>
      </c>
      <c r="G23" s="67">
        <v>969</v>
      </c>
      <c r="H23" s="63">
        <v>3081</v>
      </c>
      <c r="I23" s="63">
        <f>SUM(G23:H24)</f>
        <v>4050</v>
      </c>
      <c r="J23" s="63">
        <v>0</v>
      </c>
      <c r="K23" s="63">
        <v>4745</v>
      </c>
      <c r="L23" s="63">
        <f>SUM(J23:K24)</f>
        <v>4745</v>
      </c>
      <c r="M23" s="63">
        <v>1</v>
      </c>
      <c r="N23" s="63">
        <v>45</v>
      </c>
      <c r="O23" s="63">
        <f>SUM(M23:N24)</f>
        <v>46</v>
      </c>
      <c r="P23" s="63">
        <f t="shared" ref="P23:Q23" si="6">G23+J23+M23</f>
        <v>970</v>
      </c>
      <c r="Q23" s="63">
        <f t="shared" si="6"/>
        <v>7871</v>
      </c>
      <c r="R23" s="72">
        <f>SUM(P23:Q24)</f>
        <v>8841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23033</v>
      </c>
      <c r="C25" s="63"/>
      <c r="D25" s="63"/>
      <c r="E25" s="63"/>
      <c r="F25" s="63">
        <f>B25</f>
        <v>23033</v>
      </c>
      <c r="G25" s="67">
        <v>2005</v>
      </c>
      <c r="H25" s="63">
        <v>11969</v>
      </c>
      <c r="I25" s="67">
        <f>SUM(G25:H26)</f>
        <v>13974</v>
      </c>
      <c r="J25" s="63">
        <v>89</v>
      </c>
      <c r="K25" s="63">
        <v>9721</v>
      </c>
      <c r="L25" s="67">
        <f>SUM(J25:K26)</f>
        <v>9810</v>
      </c>
      <c r="M25" s="63">
        <v>4</v>
      </c>
      <c r="N25" s="63">
        <v>58</v>
      </c>
      <c r="O25" s="67">
        <f>SUM(M25:N26)</f>
        <v>62</v>
      </c>
      <c r="P25" s="63">
        <f>G25+J25+M25</f>
        <v>2098</v>
      </c>
      <c r="Q25" s="63">
        <f>H25+K25+N25</f>
        <v>21748</v>
      </c>
      <c r="R25" s="65">
        <f>SUM(P25:Q26)</f>
        <v>23846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281854</v>
      </c>
      <c r="F29" s="61" t="s">
        <v>38</v>
      </c>
      <c r="G29" s="62"/>
      <c r="H29" s="29">
        <f>B9/E29</f>
        <v>0.97368140952407989</v>
      </c>
      <c r="I29" s="19"/>
      <c r="J29" s="31" t="s">
        <v>39</v>
      </c>
      <c r="K29" s="60" t="s">
        <v>40</v>
      </c>
      <c r="L29" s="60"/>
      <c r="M29" s="15">
        <v>169843</v>
      </c>
      <c r="N29" s="32" t="s">
        <v>38</v>
      </c>
      <c r="O29" s="33"/>
      <c r="P29" s="29">
        <f>H9/M29</f>
        <v>0.98630499932290405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285305</v>
      </c>
      <c r="F31" s="61" t="s">
        <v>38</v>
      </c>
      <c r="G31" s="62"/>
      <c r="H31" s="29">
        <f>B9/E31</f>
        <v>0.96190392737596608</v>
      </c>
      <c r="I31" s="19"/>
      <c r="J31" s="31" t="s">
        <v>42</v>
      </c>
      <c r="K31" s="60" t="s">
        <v>40</v>
      </c>
      <c r="L31" s="60"/>
      <c r="M31" s="16">
        <v>164565</v>
      </c>
      <c r="N31" s="32" t="s">
        <v>38</v>
      </c>
      <c r="O31" s="33"/>
      <c r="P31" s="29">
        <f>H9/M31</f>
        <v>1.0179382007109652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347675</v>
      </c>
      <c r="F33" s="61" t="s">
        <v>38</v>
      </c>
      <c r="G33" s="62"/>
      <c r="H33" s="29">
        <f>Q9/E33</f>
        <v>0.97811749478679799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341102</v>
      </c>
      <c r="F35" s="61" t="s">
        <v>38</v>
      </c>
      <c r="G35" s="62"/>
      <c r="H35" s="29">
        <f>Q9/E35</f>
        <v>0.99696571699960712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0DDD-1057-4B46-AACD-80822AE8EE73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46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303945</v>
      </c>
      <c r="C9" s="67">
        <v>26823</v>
      </c>
      <c r="D9" s="28">
        <v>40012</v>
      </c>
      <c r="E9" s="67">
        <f>SUM(C9:D10)</f>
        <v>67473</v>
      </c>
      <c r="F9" s="67">
        <f>B9+E9</f>
        <v>371418</v>
      </c>
      <c r="G9" s="67">
        <f t="shared" ref="G9:R9" si="0">SUM(G11:G26)</f>
        <v>51776</v>
      </c>
      <c r="H9" s="67">
        <f t="shared" si="0"/>
        <v>178731</v>
      </c>
      <c r="I9" s="67">
        <f t="shared" si="0"/>
        <v>230507</v>
      </c>
      <c r="J9" s="67">
        <f t="shared" si="0"/>
        <v>19862</v>
      </c>
      <c r="K9" s="67">
        <f t="shared" si="0"/>
        <v>185121</v>
      </c>
      <c r="L9" s="67">
        <f t="shared" si="0"/>
        <v>204983</v>
      </c>
      <c r="M9" s="67">
        <f t="shared" si="0"/>
        <v>153</v>
      </c>
      <c r="N9" s="67">
        <f t="shared" si="0"/>
        <v>1107</v>
      </c>
      <c r="O9" s="67">
        <f t="shared" si="0"/>
        <v>1260</v>
      </c>
      <c r="P9" s="67">
        <f t="shared" si="0"/>
        <v>71791</v>
      </c>
      <c r="Q9" s="67">
        <f t="shared" si="0"/>
        <v>364959</v>
      </c>
      <c r="R9" s="65">
        <f t="shared" si="0"/>
        <v>436750</v>
      </c>
    </row>
    <row r="10" spans="1:18" x14ac:dyDescent="0.15">
      <c r="A10" s="69"/>
      <c r="B10" s="71"/>
      <c r="C10" s="71"/>
      <c r="D10" s="28">
        <v>638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2948</v>
      </c>
      <c r="C11" s="63"/>
      <c r="D11" s="63"/>
      <c r="E11" s="63"/>
      <c r="F11" s="67">
        <f>B11</f>
        <v>2948</v>
      </c>
      <c r="G11" s="67">
        <v>439</v>
      </c>
      <c r="H11" s="63">
        <v>2741</v>
      </c>
      <c r="I11" s="63">
        <f>SUM(G11:H12)</f>
        <v>3180</v>
      </c>
      <c r="J11" s="63">
        <v>0</v>
      </c>
      <c r="K11" s="63">
        <v>1424</v>
      </c>
      <c r="L11" s="63">
        <f>SUM(J11:K12)</f>
        <v>1424</v>
      </c>
      <c r="M11" s="63">
        <v>15</v>
      </c>
      <c r="N11" s="63">
        <v>95</v>
      </c>
      <c r="O11" s="63">
        <f>SUM(M11:N12)</f>
        <v>110</v>
      </c>
      <c r="P11" s="63">
        <f>G11+J11+M11</f>
        <v>454</v>
      </c>
      <c r="Q11" s="63">
        <f>H11+K11+N11</f>
        <v>4260</v>
      </c>
      <c r="R11" s="72">
        <f>SUM(P11:Q12)</f>
        <v>4714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11596</v>
      </c>
      <c r="C13" s="63"/>
      <c r="D13" s="63"/>
      <c r="E13" s="63"/>
      <c r="F13" s="67">
        <f>B13</f>
        <v>11596</v>
      </c>
      <c r="G13" s="67">
        <v>5611</v>
      </c>
      <c r="H13" s="63">
        <v>15679</v>
      </c>
      <c r="I13" s="63">
        <f>SUM(G13:H14)</f>
        <v>21290</v>
      </c>
      <c r="J13" s="63">
        <v>0</v>
      </c>
      <c r="K13" s="63">
        <v>2843</v>
      </c>
      <c r="L13" s="63">
        <f>SUM(J13:K14)</f>
        <v>2843</v>
      </c>
      <c r="M13" s="63">
        <v>1</v>
      </c>
      <c r="N13" s="63">
        <v>93</v>
      </c>
      <c r="O13" s="63">
        <f>SUM(M13:N14)</f>
        <v>94</v>
      </c>
      <c r="P13" s="63">
        <f t="shared" ref="P13:Q13" si="1">G13+J13+M13</f>
        <v>5612</v>
      </c>
      <c r="Q13" s="63">
        <f t="shared" si="1"/>
        <v>18615</v>
      </c>
      <c r="R13" s="72">
        <f>SUM(P13:Q14)</f>
        <v>24227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136883</v>
      </c>
      <c r="C15" s="63"/>
      <c r="D15" s="63"/>
      <c r="E15" s="63"/>
      <c r="F15" s="67">
        <f>B15</f>
        <v>136883</v>
      </c>
      <c r="G15" s="67">
        <v>18910</v>
      </c>
      <c r="H15" s="63">
        <v>65928</v>
      </c>
      <c r="I15" s="63">
        <f>SUM(G15:H16)</f>
        <v>84838</v>
      </c>
      <c r="J15" s="63">
        <v>9862</v>
      </c>
      <c r="K15" s="63">
        <v>71187</v>
      </c>
      <c r="L15" s="63">
        <f>SUM(J15:K16)</f>
        <v>81049</v>
      </c>
      <c r="M15" s="63">
        <v>54</v>
      </c>
      <c r="N15" s="63">
        <v>406</v>
      </c>
      <c r="O15" s="63">
        <f>SUM(M15:N16)</f>
        <v>460</v>
      </c>
      <c r="P15" s="63">
        <f t="shared" ref="P15:Q15" si="2">G15+J15+M15</f>
        <v>28826</v>
      </c>
      <c r="Q15" s="63">
        <f t="shared" si="2"/>
        <v>137521</v>
      </c>
      <c r="R15" s="72">
        <f>SUM(P15:Q16)</f>
        <v>166347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41399</v>
      </c>
      <c r="C17" s="63"/>
      <c r="D17" s="63"/>
      <c r="E17" s="63"/>
      <c r="F17" s="67">
        <f>B17</f>
        <v>41399</v>
      </c>
      <c r="G17" s="67">
        <v>11686</v>
      </c>
      <c r="H17" s="63">
        <v>38385</v>
      </c>
      <c r="I17" s="63">
        <f>SUM(G17:H18)</f>
        <v>50071</v>
      </c>
      <c r="J17" s="63">
        <v>8065</v>
      </c>
      <c r="K17" s="63">
        <v>24024</v>
      </c>
      <c r="L17" s="63">
        <f>SUM(J17:K18)</f>
        <v>32089</v>
      </c>
      <c r="M17" s="63">
        <v>25</v>
      </c>
      <c r="N17" s="63">
        <v>180</v>
      </c>
      <c r="O17" s="63">
        <f>SUM(M17:N18)</f>
        <v>205</v>
      </c>
      <c r="P17" s="63">
        <f t="shared" ref="P17:Q17" si="3">G17+J17+M17</f>
        <v>19776</v>
      </c>
      <c r="Q17" s="63">
        <f t="shared" si="3"/>
        <v>62589</v>
      </c>
      <c r="R17" s="72">
        <f>SUM(P17:Q18)</f>
        <v>82365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43225</v>
      </c>
      <c r="C19" s="63"/>
      <c r="D19" s="63"/>
      <c r="E19" s="63"/>
      <c r="F19" s="67">
        <f>B19</f>
        <v>43225</v>
      </c>
      <c r="G19" s="67">
        <v>7384</v>
      </c>
      <c r="H19" s="63">
        <v>30682</v>
      </c>
      <c r="I19" s="63">
        <f>SUM(G19:H20)</f>
        <v>38066</v>
      </c>
      <c r="J19" s="63">
        <v>515</v>
      </c>
      <c r="K19" s="63">
        <v>27890</v>
      </c>
      <c r="L19" s="63">
        <f>SUM(J19:K20)</f>
        <v>28405</v>
      </c>
      <c r="M19" s="63">
        <v>17</v>
      </c>
      <c r="N19" s="63">
        <v>142</v>
      </c>
      <c r="O19" s="63">
        <f>SUM(M19:N20)</f>
        <v>159</v>
      </c>
      <c r="P19" s="63">
        <f t="shared" ref="P19:Q19" si="4">G19+J19+M19</f>
        <v>7916</v>
      </c>
      <c r="Q19" s="63">
        <f t="shared" si="4"/>
        <v>58714</v>
      </c>
      <c r="R19" s="72">
        <f>SUM(P19:Q20)</f>
        <v>66630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35469</v>
      </c>
      <c r="C21" s="63"/>
      <c r="D21" s="63"/>
      <c r="E21" s="63"/>
      <c r="F21" s="67">
        <f>B21</f>
        <v>35469</v>
      </c>
      <c r="G21" s="67">
        <v>4343</v>
      </c>
      <c r="H21" s="63">
        <v>9102</v>
      </c>
      <c r="I21" s="63">
        <f>SUM(G21:H22)</f>
        <v>13445</v>
      </c>
      <c r="J21" s="63">
        <v>1312</v>
      </c>
      <c r="K21" s="63">
        <v>41901</v>
      </c>
      <c r="L21" s="63">
        <f>SUM(J21:K22)</f>
        <v>43213</v>
      </c>
      <c r="M21" s="63">
        <v>36</v>
      </c>
      <c r="N21" s="63">
        <v>82</v>
      </c>
      <c r="O21" s="63">
        <f>SUM(M21:N22)</f>
        <v>118</v>
      </c>
      <c r="P21" s="63">
        <f t="shared" ref="P21:Q21" si="5">G21+J21+M21</f>
        <v>5691</v>
      </c>
      <c r="Q21" s="63">
        <f t="shared" si="5"/>
        <v>51085</v>
      </c>
      <c r="R21" s="72">
        <f>SUM(P21:Q22)</f>
        <v>56776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8368</v>
      </c>
      <c r="C23" s="63"/>
      <c r="D23" s="63"/>
      <c r="E23" s="63"/>
      <c r="F23" s="67">
        <f>B23</f>
        <v>8368</v>
      </c>
      <c r="G23" s="67">
        <v>1073</v>
      </c>
      <c r="H23" s="63">
        <v>3220</v>
      </c>
      <c r="I23" s="63">
        <f>SUM(G23:H24)</f>
        <v>4293</v>
      </c>
      <c r="J23" s="63">
        <v>0</v>
      </c>
      <c r="K23" s="63">
        <v>5462</v>
      </c>
      <c r="L23" s="63">
        <f>SUM(J23:K24)</f>
        <v>5462</v>
      </c>
      <c r="M23" s="63">
        <v>1</v>
      </c>
      <c r="N23" s="63">
        <v>45</v>
      </c>
      <c r="O23" s="63">
        <f>SUM(M23:N24)</f>
        <v>46</v>
      </c>
      <c r="P23" s="63">
        <f t="shared" ref="P23:Q23" si="6">G23+J23+M23</f>
        <v>1074</v>
      </c>
      <c r="Q23" s="63">
        <f t="shared" si="6"/>
        <v>8727</v>
      </c>
      <c r="R23" s="72">
        <f>SUM(P23:Q24)</f>
        <v>9801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24057</v>
      </c>
      <c r="C25" s="63"/>
      <c r="D25" s="63"/>
      <c r="E25" s="63"/>
      <c r="F25" s="63">
        <f>B25</f>
        <v>24057</v>
      </c>
      <c r="G25" s="67">
        <v>2330</v>
      </c>
      <c r="H25" s="63">
        <v>12994</v>
      </c>
      <c r="I25" s="67">
        <f>SUM(G25:H26)</f>
        <v>15324</v>
      </c>
      <c r="J25" s="63">
        <v>108</v>
      </c>
      <c r="K25" s="63">
        <v>10390</v>
      </c>
      <c r="L25" s="67">
        <f>SUM(J25:K26)</f>
        <v>10498</v>
      </c>
      <c r="M25" s="63">
        <v>4</v>
      </c>
      <c r="N25" s="63">
        <v>64</v>
      </c>
      <c r="O25" s="67">
        <f>SUM(M25:N26)</f>
        <v>68</v>
      </c>
      <c r="P25" s="63">
        <f>G25+J25+M25</f>
        <v>2442</v>
      </c>
      <c r="Q25" s="63">
        <f>H25+K25+N25</f>
        <v>23448</v>
      </c>
      <c r="R25" s="65">
        <f>SUM(P25:Q26)</f>
        <v>25890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274436</v>
      </c>
      <c r="F29" s="61" t="s">
        <v>38</v>
      </c>
      <c r="G29" s="62"/>
      <c r="H29" s="29">
        <f>B9/E29</f>
        <v>1.1075259805564868</v>
      </c>
      <c r="I29" s="19"/>
      <c r="J29" s="31" t="s">
        <v>39</v>
      </c>
      <c r="K29" s="60" t="s">
        <v>40</v>
      </c>
      <c r="L29" s="60"/>
      <c r="M29" s="15">
        <v>167517</v>
      </c>
      <c r="N29" s="32" t="s">
        <v>38</v>
      </c>
      <c r="O29" s="33"/>
      <c r="P29" s="29">
        <f>H9/M29</f>
        <v>1.0669424595712673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299398</v>
      </c>
      <c r="F31" s="61" t="s">
        <v>38</v>
      </c>
      <c r="G31" s="62"/>
      <c r="H31" s="29">
        <f>B9/E31</f>
        <v>1.0151871421986787</v>
      </c>
      <c r="I31" s="19"/>
      <c r="J31" s="31" t="s">
        <v>42</v>
      </c>
      <c r="K31" s="60" t="s">
        <v>40</v>
      </c>
      <c r="L31" s="60"/>
      <c r="M31" s="16">
        <v>184479</v>
      </c>
      <c r="N31" s="32" t="s">
        <v>38</v>
      </c>
      <c r="O31" s="33"/>
      <c r="P31" s="29">
        <f>H9/M31</f>
        <v>0.96884198201421301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340067</v>
      </c>
      <c r="F33" s="61" t="s">
        <v>38</v>
      </c>
      <c r="G33" s="62"/>
      <c r="H33" s="29">
        <f>Q9/E33</f>
        <v>1.0731973405240731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364598</v>
      </c>
      <c r="F35" s="61" t="s">
        <v>38</v>
      </c>
      <c r="G35" s="62"/>
      <c r="H35" s="29">
        <f>Q9/E35</f>
        <v>1.0009901315969918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930A-76A1-469F-B33C-A6905AF6296A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47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283121</v>
      </c>
      <c r="C9" s="67">
        <v>27900</v>
      </c>
      <c r="D9" s="28">
        <v>41413</v>
      </c>
      <c r="E9" s="67">
        <f>SUM(C9:D10)</f>
        <v>69981</v>
      </c>
      <c r="F9" s="67">
        <f>B9+E9</f>
        <v>353102</v>
      </c>
      <c r="G9" s="67">
        <f t="shared" ref="G9:R9" si="0">SUM(G11:G26)</f>
        <v>50751</v>
      </c>
      <c r="H9" s="67">
        <f t="shared" si="0"/>
        <v>177061</v>
      </c>
      <c r="I9" s="67">
        <f t="shared" si="0"/>
        <v>227812</v>
      </c>
      <c r="J9" s="67">
        <f t="shared" si="0"/>
        <v>18666</v>
      </c>
      <c r="K9" s="67">
        <f t="shared" si="0"/>
        <v>177125</v>
      </c>
      <c r="L9" s="67">
        <f t="shared" si="0"/>
        <v>195791</v>
      </c>
      <c r="M9" s="67">
        <f t="shared" si="0"/>
        <v>128</v>
      </c>
      <c r="N9" s="67">
        <f t="shared" si="0"/>
        <v>1083</v>
      </c>
      <c r="O9" s="67">
        <f t="shared" si="0"/>
        <v>1211</v>
      </c>
      <c r="P9" s="67">
        <f t="shared" si="0"/>
        <v>69545</v>
      </c>
      <c r="Q9" s="67">
        <f t="shared" si="0"/>
        <v>355269</v>
      </c>
      <c r="R9" s="65">
        <f t="shared" si="0"/>
        <v>424814</v>
      </c>
    </row>
    <row r="10" spans="1:18" x14ac:dyDescent="0.15">
      <c r="A10" s="69"/>
      <c r="B10" s="71"/>
      <c r="C10" s="71"/>
      <c r="D10" s="28">
        <v>668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2700</v>
      </c>
      <c r="C11" s="63"/>
      <c r="D11" s="63"/>
      <c r="E11" s="63"/>
      <c r="F11" s="67">
        <f>B11</f>
        <v>2700</v>
      </c>
      <c r="G11" s="67">
        <v>315</v>
      </c>
      <c r="H11" s="63">
        <v>2783</v>
      </c>
      <c r="I11" s="63">
        <f>SUM(G11:H12)</f>
        <v>3098</v>
      </c>
      <c r="J11" s="63">
        <v>0</v>
      </c>
      <c r="K11" s="63">
        <v>1372</v>
      </c>
      <c r="L11" s="63">
        <f>SUM(J11:K12)</f>
        <v>1372</v>
      </c>
      <c r="M11" s="63">
        <v>15</v>
      </c>
      <c r="N11" s="63">
        <v>93</v>
      </c>
      <c r="O11" s="63">
        <f>SUM(M11:N12)</f>
        <v>108</v>
      </c>
      <c r="P11" s="63">
        <f>G11+J11+M11</f>
        <v>330</v>
      </c>
      <c r="Q11" s="63">
        <f>H11+K11+N11</f>
        <v>4248</v>
      </c>
      <c r="R11" s="72">
        <f>SUM(P11:Q12)</f>
        <v>4578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10765</v>
      </c>
      <c r="C13" s="63"/>
      <c r="D13" s="63"/>
      <c r="E13" s="63"/>
      <c r="F13" s="67">
        <f>B13</f>
        <v>10765</v>
      </c>
      <c r="G13" s="67">
        <v>5786</v>
      </c>
      <c r="H13" s="63">
        <v>14457</v>
      </c>
      <c r="I13" s="63">
        <f>SUM(G13:H14)</f>
        <v>20243</v>
      </c>
      <c r="J13" s="63">
        <v>0</v>
      </c>
      <c r="K13" s="63">
        <v>2499</v>
      </c>
      <c r="L13" s="63">
        <f>SUM(J13:K14)</f>
        <v>2499</v>
      </c>
      <c r="M13" s="63">
        <v>1</v>
      </c>
      <c r="N13" s="63">
        <v>92</v>
      </c>
      <c r="O13" s="63">
        <f>SUM(M13:N14)</f>
        <v>93</v>
      </c>
      <c r="P13" s="63">
        <f t="shared" ref="P13:Q13" si="1">G13+J13+M13</f>
        <v>5787</v>
      </c>
      <c r="Q13" s="63">
        <f t="shared" si="1"/>
        <v>17048</v>
      </c>
      <c r="R13" s="72">
        <f>SUM(P13:Q14)</f>
        <v>22835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121482</v>
      </c>
      <c r="C15" s="63"/>
      <c r="D15" s="63"/>
      <c r="E15" s="63"/>
      <c r="F15" s="67">
        <f>B15</f>
        <v>121482</v>
      </c>
      <c r="G15" s="67">
        <v>20724</v>
      </c>
      <c r="H15" s="63">
        <v>67602</v>
      </c>
      <c r="I15" s="63">
        <f>SUM(G15:H16)</f>
        <v>88326</v>
      </c>
      <c r="J15" s="63">
        <v>8907</v>
      </c>
      <c r="K15" s="63">
        <v>66825</v>
      </c>
      <c r="L15" s="63">
        <f>SUM(J15:K16)</f>
        <v>75732</v>
      </c>
      <c r="M15" s="63">
        <v>44</v>
      </c>
      <c r="N15" s="63">
        <v>440</v>
      </c>
      <c r="O15" s="63">
        <f>SUM(M15:N16)</f>
        <v>484</v>
      </c>
      <c r="P15" s="63">
        <f t="shared" ref="P15:Q15" si="2">G15+J15+M15</f>
        <v>29675</v>
      </c>
      <c r="Q15" s="63">
        <f t="shared" si="2"/>
        <v>134867</v>
      </c>
      <c r="R15" s="72">
        <f>SUM(P15:Q16)</f>
        <v>164542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37412</v>
      </c>
      <c r="C17" s="63"/>
      <c r="D17" s="63"/>
      <c r="E17" s="63"/>
      <c r="F17" s="67">
        <f>B17</f>
        <v>37412</v>
      </c>
      <c r="G17" s="67">
        <v>8879</v>
      </c>
      <c r="H17" s="63">
        <v>36612</v>
      </c>
      <c r="I17" s="63">
        <f>SUM(G17:H18)</f>
        <v>45491</v>
      </c>
      <c r="J17" s="63">
        <v>7374</v>
      </c>
      <c r="K17" s="63">
        <v>24598</v>
      </c>
      <c r="L17" s="63">
        <f>SUM(J17:K18)</f>
        <v>31972</v>
      </c>
      <c r="M17" s="63">
        <v>21</v>
      </c>
      <c r="N17" s="63">
        <v>160</v>
      </c>
      <c r="O17" s="63">
        <f>SUM(M17:N18)</f>
        <v>181</v>
      </c>
      <c r="P17" s="63">
        <f t="shared" ref="P17:Q17" si="3">G17+J17+M17</f>
        <v>16274</v>
      </c>
      <c r="Q17" s="63">
        <f t="shared" si="3"/>
        <v>61370</v>
      </c>
      <c r="R17" s="72">
        <f>SUM(P17:Q18)</f>
        <v>77644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46299</v>
      </c>
      <c r="C19" s="63"/>
      <c r="D19" s="63"/>
      <c r="E19" s="63"/>
      <c r="F19" s="67">
        <f>B19</f>
        <v>46299</v>
      </c>
      <c r="G19" s="67">
        <v>7481</v>
      </c>
      <c r="H19" s="63">
        <v>30283</v>
      </c>
      <c r="I19" s="63">
        <f>SUM(G19:H20)</f>
        <v>37764</v>
      </c>
      <c r="J19" s="63">
        <v>933</v>
      </c>
      <c r="K19" s="63">
        <v>27256</v>
      </c>
      <c r="L19" s="63">
        <f>SUM(J19:K20)</f>
        <v>28189</v>
      </c>
      <c r="M19" s="63">
        <v>12</v>
      </c>
      <c r="N19" s="63">
        <v>119</v>
      </c>
      <c r="O19" s="63">
        <f>SUM(M19:N20)</f>
        <v>131</v>
      </c>
      <c r="P19" s="63">
        <f t="shared" ref="P19:Q19" si="4">G19+J19+M19</f>
        <v>8426</v>
      </c>
      <c r="Q19" s="63">
        <f t="shared" si="4"/>
        <v>57658</v>
      </c>
      <c r="R19" s="72">
        <f>SUM(P19:Q20)</f>
        <v>66084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34341</v>
      </c>
      <c r="C21" s="63"/>
      <c r="D21" s="63"/>
      <c r="E21" s="63"/>
      <c r="F21" s="67">
        <f>B21</f>
        <v>34341</v>
      </c>
      <c r="G21" s="67">
        <v>4326</v>
      </c>
      <c r="H21" s="63">
        <v>9162</v>
      </c>
      <c r="I21" s="63">
        <f>SUM(G21:H22)</f>
        <v>13488</v>
      </c>
      <c r="J21" s="63">
        <v>1169</v>
      </c>
      <c r="K21" s="63">
        <v>39465</v>
      </c>
      <c r="L21" s="63">
        <f>SUM(J21:K22)</f>
        <v>40634</v>
      </c>
      <c r="M21" s="63">
        <v>31</v>
      </c>
      <c r="N21" s="63">
        <v>72</v>
      </c>
      <c r="O21" s="63">
        <f>SUM(M21:N22)</f>
        <v>103</v>
      </c>
      <c r="P21" s="63">
        <f t="shared" ref="P21:Q21" si="5">G21+J21+M21</f>
        <v>5526</v>
      </c>
      <c r="Q21" s="63">
        <f t="shared" si="5"/>
        <v>48699</v>
      </c>
      <c r="R21" s="72">
        <f>SUM(P21:Q22)</f>
        <v>54225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7272</v>
      </c>
      <c r="C23" s="63"/>
      <c r="D23" s="63"/>
      <c r="E23" s="63"/>
      <c r="F23" s="67">
        <f>B23</f>
        <v>7272</v>
      </c>
      <c r="G23" s="67">
        <v>1118</v>
      </c>
      <c r="H23" s="63">
        <v>3120</v>
      </c>
      <c r="I23" s="63">
        <f>SUM(G23:H24)</f>
        <v>4238</v>
      </c>
      <c r="J23" s="63">
        <v>0</v>
      </c>
      <c r="K23" s="63">
        <v>5303</v>
      </c>
      <c r="L23" s="63">
        <f>SUM(J23:K24)</f>
        <v>5303</v>
      </c>
      <c r="M23" s="63">
        <v>1</v>
      </c>
      <c r="N23" s="63">
        <v>51</v>
      </c>
      <c r="O23" s="63">
        <f>SUM(M23:N24)</f>
        <v>52</v>
      </c>
      <c r="P23" s="63">
        <f t="shared" ref="P23:Q23" si="6">G23+J23+M23</f>
        <v>1119</v>
      </c>
      <c r="Q23" s="63">
        <f t="shared" si="6"/>
        <v>8474</v>
      </c>
      <c r="R23" s="72">
        <f>SUM(P23:Q24)</f>
        <v>9593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22850</v>
      </c>
      <c r="C25" s="63"/>
      <c r="D25" s="63"/>
      <c r="E25" s="63"/>
      <c r="F25" s="63">
        <f>B25</f>
        <v>22850</v>
      </c>
      <c r="G25" s="67">
        <v>2122</v>
      </c>
      <c r="H25" s="63">
        <v>13042</v>
      </c>
      <c r="I25" s="67">
        <f>SUM(G25:H26)</f>
        <v>15164</v>
      </c>
      <c r="J25" s="63">
        <v>283</v>
      </c>
      <c r="K25" s="63">
        <v>9807</v>
      </c>
      <c r="L25" s="67">
        <f>SUM(J25:K26)</f>
        <v>10090</v>
      </c>
      <c r="M25" s="63">
        <v>3</v>
      </c>
      <c r="N25" s="63">
        <v>56</v>
      </c>
      <c r="O25" s="67">
        <f>SUM(M25:N26)</f>
        <v>59</v>
      </c>
      <c r="P25" s="63">
        <f>G25+J25+M25</f>
        <v>2408</v>
      </c>
      <c r="Q25" s="63">
        <f>H25+K25+N25</f>
        <v>22905</v>
      </c>
      <c r="R25" s="65">
        <f>SUM(P25:Q26)</f>
        <v>25313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303945</v>
      </c>
      <c r="F29" s="61" t="s">
        <v>38</v>
      </c>
      <c r="G29" s="62"/>
      <c r="H29" s="29">
        <f>B9/E29</f>
        <v>0.93148760466531777</v>
      </c>
      <c r="I29" s="19"/>
      <c r="J29" s="31" t="s">
        <v>39</v>
      </c>
      <c r="K29" s="60" t="s">
        <v>40</v>
      </c>
      <c r="L29" s="60"/>
      <c r="M29" s="15">
        <v>178731</v>
      </c>
      <c r="N29" s="32" t="s">
        <v>38</v>
      </c>
      <c r="O29" s="33"/>
      <c r="P29" s="29">
        <f>H9/M29</f>
        <v>0.99065634948609926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285911</v>
      </c>
      <c r="F31" s="61" t="s">
        <v>38</v>
      </c>
      <c r="G31" s="62"/>
      <c r="H31" s="29">
        <f>B9/E31</f>
        <v>0.99024171857675991</v>
      </c>
      <c r="I31" s="19"/>
      <c r="J31" s="31" t="s">
        <v>42</v>
      </c>
      <c r="K31" s="60" t="s">
        <v>40</v>
      </c>
      <c r="L31" s="60"/>
      <c r="M31" s="16">
        <v>174113</v>
      </c>
      <c r="N31" s="32" t="s">
        <v>38</v>
      </c>
      <c r="O31" s="33"/>
      <c r="P31" s="29">
        <f>H9/M31</f>
        <v>1.0169315329699677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364959</v>
      </c>
      <c r="F33" s="61" t="s">
        <v>38</v>
      </c>
      <c r="G33" s="62"/>
      <c r="H33" s="29">
        <f>Q9/E33</f>
        <v>0.97344907236155298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344572</v>
      </c>
      <c r="F35" s="61" t="s">
        <v>38</v>
      </c>
      <c r="G35" s="62"/>
      <c r="H35" s="29">
        <f>Q9/E35</f>
        <v>1.0310443100426037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CFEC-6577-481C-9BA9-2DA6ABF82788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48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284436</v>
      </c>
      <c r="C9" s="67">
        <v>26773</v>
      </c>
      <c r="D9" s="28">
        <v>37740</v>
      </c>
      <c r="E9" s="67">
        <f>SUM(C9:D10)</f>
        <v>65077</v>
      </c>
      <c r="F9" s="67">
        <f>B9+E9</f>
        <v>349513</v>
      </c>
      <c r="G9" s="67">
        <f t="shared" ref="G9:R9" si="0">SUM(G11:G26)</f>
        <v>49757</v>
      </c>
      <c r="H9" s="67">
        <f t="shared" si="0"/>
        <v>173242</v>
      </c>
      <c r="I9" s="67">
        <f t="shared" si="0"/>
        <v>222999</v>
      </c>
      <c r="J9" s="67">
        <f t="shared" si="0"/>
        <v>20887</v>
      </c>
      <c r="K9" s="67">
        <f t="shared" si="0"/>
        <v>178337</v>
      </c>
      <c r="L9" s="67">
        <f t="shared" si="0"/>
        <v>199224</v>
      </c>
      <c r="M9" s="67">
        <f t="shared" si="0"/>
        <v>126</v>
      </c>
      <c r="N9" s="67">
        <f t="shared" si="0"/>
        <v>1021</v>
      </c>
      <c r="O9" s="67">
        <f t="shared" si="0"/>
        <v>1147</v>
      </c>
      <c r="P9" s="67">
        <f t="shared" si="0"/>
        <v>70770</v>
      </c>
      <c r="Q9" s="67">
        <f t="shared" si="0"/>
        <v>352600</v>
      </c>
      <c r="R9" s="65">
        <f t="shared" si="0"/>
        <v>423370</v>
      </c>
    </row>
    <row r="10" spans="1:18" x14ac:dyDescent="0.15">
      <c r="A10" s="69"/>
      <c r="B10" s="71"/>
      <c r="C10" s="71"/>
      <c r="D10" s="28">
        <v>564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2539</v>
      </c>
      <c r="C11" s="63"/>
      <c r="D11" s="63"/>
      <c r="E11" s="63"/>
      <c r="F11" s="67">
        <f>B11</f>
        <v>2539</v>
      </c>
      <c r="G11" s="67">
        <v>329</v>
      </c>
      <c r="H11" s="63">
        <v>2733</v>
      </c>
      <c r="I11" s="63">
        <f>SUM(G11:H12)</f>
        <v>3062</v>
      </c>
      <c r="J11" s="63">
        <v>0</v>
      </c>
      <c r="K11" s="63">
        <v>1390</v>
      </c>
      <c r="L11" s="63">
        <f>SUM(J11:K12)</f>
        <v>1390</v>
      </c>
      <c r="M11" s="63">
        <v>15</v>
      </c>
      <c r="N11" s="63">
        <v>94</v>
      </c>
      <c r="O11" s="63">
        <f>SUM(M11:N12)</f>
        <v>109</v>
      </c>
      <c r="P11" s="63">
        <f>G11+J11+M11</f>
        <v>344</v>
      </c>
      <c r="Q11" s="63">
        <f>H11+K11+N11</f>
        <v>4217</v>
      </c>
      <c r="R11" s="72">
        <f>SUM(P11:Q12)</f>
        <v>4561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11173</v>
      </c>
      <c r="C13" s="63"/>
      <c r="D13" s="63"/>
      <c r="E13" s="63"/>
      <c r="F13" s="67">
        <f>B13</f>
        <v>11173</v>
      </c>
      <c r="G13" s="67">
        <v>6192</v>
      </c>
      <c r="H13" s="63">
        <v>14546</v>
      </c>
      <c r="I13" s="63">
        <f>SUM(G13:H14)</f>
        <v>20738</v>
      </c>
      <c r="J13" s="63">
        <v>0</v>
      </c>
      <c r="K13" s="63">
        <v>2783</v>
      </c>
      <c r="L13" s="63">
        <f>SUM(J13:K14)</f>
        <v>2783</v>
      </c>
      <c r="M13" s="63">
        <v>2</v>
      </c>
      <c r="N13" s="63">
        <v>98</v>
      </c>
      <c r="O13" s="63">
        <f>SUM(M13:N14)</f>
        <v>100</v>
      </c>
      <c r="P13" s="63">
        <f t="shared" ref="P13:Q13" si="1">G13+J13+M13</f>
        <v>6194</v>
      </c>
      <c r="Q13" s="63">
        <f t="shared" si="1"/>
        <v>17427</v>
      </c>
      <c r="R13" s="72">
        <f>SUM(P13:Q14)</f>
        <v>23621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122663</v>
      </c>
      <c r="C15" s="63"/>
      <c r="D15" s="63"/>
      <c r="E15" s="63"/>
      <c r="F15" s="67">
        <f>B15</f>
        <v>122663</v>
      </c>
      <c r="G15" s="67">
        <v>19203</v>
      </c>
      <c r="H15" s="63">
        <v>64115</v>
      </c>
      <c r="I15" s="63">
        <f>SUM(G15:H16)</f>
        <v>83318</v>
      </c>
      <c r="J15" s="63">
        <v>10498</v>
      </c>
      <c r="K15" s="63">
        <v>66732</v>
      </c>
      <c r="L15" s="63">
        <f>SUM(J15:K16)</f>
        <v>77230</v>
      </c>
      <c r="M15" s="63">
        <v>46</v>
      </c>
      <c r="N15" s="63">
        <v>377</v>
      </c>
      <c r="O15" s="63">
        <f>SUM(M15:N16)</f>
        <v>423</v>
      </c>
      <c r="P15" s="63">
        <f t="shared" ref="P15:Q15" si="2">G15+J15+M15</f>
        <v>29747</v>
      </c>
      <c r="Q15" s="63">
        <f t="shared" si="2"/>
        <v>131224</v>
      </c>
      <c r="R15" s="72">
        <f>SUM(P15:Q16)</f>
        <v>160971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29160</v>
      </c>
      <c r="C17" s="63"/>
      <c r="D17" s="63"/>
      <c r="E17" s="63"/>
      <c r="F17" s="67">
        <f>B17</f>
        <v>29160</v>
      </c>
      <c r="G17" s="67">
        <v>8410</v>
      </c>
      <c r="H17" s="63">
        <v>36738</v>
      </c>
      <c r="I17" s="63">
        <f>SUM(G17:H18)</f>
        <v>45148</v>
      </c>
      <c r="J17" s="63">
        <v>7174</v>
      </c>
      <c r="K17" s="63">
        <v>22217</v>
      </c>
      <c r="L17" s="63">
        <f>SUM(J17:K18)</f>
        <v>29391</v>
      </c>
      <c r="M17" s="63">
        <v>20</v>
      </c>
      <c r="N17" s="63">
        <v>158</v>
      </c>
      <c r="O17" s="63">
        <f>SUM(M17:N18)</f>
        <v>178</v>
      </c>
      <c r="P17" s="63">
        <f t="shared" ref="P17:Q17" si="3">G17+J17+M17</f>
        <v>15604</v>
      </c>
      <c r="Q17" s="63">
        <f t="shared" si="3"/>
        <v>59113</v>
      </c>
      <c r="R17" s="72">
        <f>SUM(P17:Q18)</f>
        <v>74717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45556</v>
      </c>
      <c r="C19" s="63"/>
      <c r="D19" s="63"/>
      <c r="E19" s="63"/>
      <c r="F19" s="67">
        <f>B19</f>
        <v>45556</v>
      </c>
      <c r="G19" s="67">
        <v>8021</v>
      </c>
      <c r="H19" s="63">
        <v>30958</v>
      </c>
      <c r="I19" s="63">
        <f>SUM(G19:H20)</f>
        <v>38979</v>
      </c>
      <c r="J19" s="63">
        <v>1739</v>
      </c>
      <c r="K19" s="63">
        <v>25590</v>
      </c>
      <c r="L19" s="63">
        <f>SUM(J19:K20)</f>
        <v>27329</v>
      </c>
      <c r="M19" s="63">
        <v>10</v>
      </c>
      <c r="N19" s="63">
        <v>123</v>
      </c>
      <c r="O19" s="63">
        <f>SUM(M19:N20)</f>
        <v>133</v>
      </c>
      <c r="P19" s="63">
        <f t="shared" ref="P19:Q19" si="4">G19+J19+M19</f>
        <v>9770</v>
      </c>
      <c r="Q19" s="63">
        <f t="shared" si="4"/>
        <v>56671</v>
      </c>
      <c r="R19" s="72">
        <f>SUM(P19:Q20)</f>
        <v>66441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39896</v>
      </c>
      <c r="C21" s="63"/>
      <c r="D21" s="63"/>
      <c r="E21" s="63"/>
      <c r="F21" s="67">
        <f>B21</f>
        <v>39896</v>
      </c>
      <c r="G21" s="67">
        <v>4090</v>
      </c>
      <c r="H21" s="63">
        <v>7936</v>
      </c>
      <c r="I21" s="63">
        <f>SUM(G21:H22)</f>
        <v>12026</v>
      </c>
      <c r="J21" s="63">
        <v>1314</v>
      </c>
      <c r="K21" s="63">
        <v>42497</v>
      </c>
      <c r="L21" s="63">
        <f>SUM(J21:K22)</f>
        <v>43811</v>
      </c>
      <c r="M21" s="63">
        <v>29</v>
      </c>
      <c r="N21" s="63">
        <v>77</v>
      </c>
      <c r="O21" s="63">
        <f>SUM(M21:N22)</f>
        <v>106</v>
      </c>
      <c r="P21" s="63">
        <f t="shared" ref="P21:Q21" si="5">G21+J21+M21</f>
        <v>5433</v>
      </c>
      <c r="Q21" s="63">
        <f t="shared" si="5"/>
        <v>50510</v>
      </c>
      <c r="R21" s="72">
        <f>SUM(P21:Q22)</f>
        <v>55943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8676</v>
      </c>
      <c r="C23" s="63"/>
      <c r="D23" s="63"/>
      <c r="E23" s="63"/>
      <c r="F23" s="67">
        <f>B23</f>
        <v>8676</v>
      </c>
      <c r="G23" s="67">
        <v>991</v>
      </c>
      <c r="H23" s="63">
        <v>2981</v>
      </c>
      <c r="I23" s="63">
        <f>SUM(G23:H24)</f>
        <v>3972</v>
      </c>
      <c r="J23" s="63">
        <v>0</v>
      </c>
      <c r="K23" s="63">
        <v>5808</v>
      </c>
      <c r="L23" s="63">
        <f>SUM(J23:K24)</f>
        <v>5808</v>
      </c>
      <c r="M23" s="63">
        <v>1</v>
      </c>
      <c r="N23" s="63">
        <v>33</v>
      </c>
      <c r="O23" s="63">
        <f>SUM(M23:N24)</f>
        <v>34</v>
      </c>
      <c r="P23" s="63">
        <f t="shared" ref="P23:Q23" si="6">G23+J23+M23</f>
        <v>992</v>
      </c>
      <c r="Q23" s="63">
        <f t="shared" si="6"/>
        <v>8822</v>
      </c>
      <c r="R23" s="72">
        <f>SUM(P23:Q24)</f>
        <v>9814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24773</v>
      </c>
      <c r="C25" s="63"/>
      <c r="D25" s="63"/>
      <c r="E25" s="63"/>
      <c r="F25" s="63">
        <f>B25</f>
        <v>24773</v>
      </c>
      <c r="G25" s="67">
        <v>2521</v>
      </c>
      <c r="H25" s="63">
        <v>13235</v>
      </c>
      <c r="I25" s="67">
        <f>SUM(G25:H26)</f>
        <v>15756</v>
      </c>
      <c r="J25" s="63">
        <v>162</v>
      </c>
      <c r="K25" s="63">
        <v>11320</v>
      </c>
      <c r="L25" s="67">
        <f>SUM(J25:K26)</f>
        <v>11482</v>
      </c>
      <c r="M25" s="63">
        <v>3</v>
      </c>
      <c r="N25" s="63">
        <v>61</v>
      </c>
      <c r="O25" s="67">
        <f>SUM(M25:N26)</f>
        <v>64</v>
      </c>
      <c r="P25" s="63">
        <f>G25+J25+M25</f>
        <v>2686</v>
      </c>
      <c r="Q25" s="63">
        <f>H25+K25+N25</f>
        <v>24616</v>
      </c>
      <c r="R25" s="65">
        <f>SUM(P25:Q26)</f>
        <v>27302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283121</v>
      </c>
      <c r="F29" s="61" t="s">
        <v>38</v>
      </c>
      <c r="G29" s="62"/>
      <c r="H29" s="29">
        <f>B9/E29</f>
        <v>1.0046446572313605</v>
      </c>
      <c r="I29" s="19"/>
      <c r="J29" s="31" t="s">
        <v>39</v>
      </c>
      <c r="K29" s="60" t="s">
        <v>40</v>
      </c>
      <c r="L29" s="60"/>
      <c r="M29" s="15">
        <v>177061</v>
      </c>
      <c r="N29" s="32" t="s">
        <v>38</v>
      </c>
      <c r="O29" s="33"/>
      <c r="P29" s="29">
        <f>H9/M29</f>
        <v>0.97843116214186077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287018</v>
      </c>
      <c r="F31" s="61" t="s">
        <v>38</v>
      </c>
      <c r="G31" s="62"/>
      <c r="H31" s="29">
        <f>B9/E31</f>
        <v>0.9910040485265732</v>
      </c>
      <c r="I31" s="19"/>
      <c r="J31" s="31" t="s">
        <v>42</v>
      </c>
      <c r="K31" s="60" t="s">
        <v>40</v>
      </c>
      <c r="L31" s="60"/>
      <c r="M31" s="16">
        <v>165204</v>
      </c>
      <c r="N31" s="32" t="s">
        <v>38</v>
      </c>
      <c r="O31" s="33"/>
      <c r="P31" s="29">
        <f>H9/M31</f>
        <v>1.0486549962470642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355269</v>
      </c>
      <c r="F33" s="61" t="s">
        <v>38</v>
      </c>
      <c r="G33" s="62"/>
      <c r="H33" s="29">
        <f>Q9/E33</f>
        <v>0.99248738280007542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340955</v>
      </c>
      <c r="F35" s="61" t="s">
        <v>38</v>
      </c>
      <c r="G35" s="62"/>
      <c r="H35" s="29">
        <f>Q9/E35</f>
        <v>1.0341540672522767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8266-FEBF-490F-A87A-1889CF06D109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49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301276</v>
      </c>
      <c r="C9" s="67">
        <v>26093</v>
      </c>
      <c r="D9" s="28">
        <v>4353</v>
      </c>
      <c r="E9" s="67">
        <f>SUM(C9:D10)</f>
        <v>30858</v>
      </c>
      <c r="F9" s="67">
        <f>B9+E9</f>
        <v>332134</v>
      </c>
      <c r="G9" s="67">
        <f t="shared" ref="G9:R9" si="0">SUM(G11:G26)</f>
        <v>53573</v>
      </c>
      <c r="H9" s="67">
        <f t="shared" si="0"/>
        <v>181103</v>
      </c>
      <c r="I9" s="67">
        <f t="shared" si="0"/>
        <v>234676</v>
      </c>
      <c r="J9" s="67">
        <f t="shared" si="0"/>
        <v>19597</v>
      </c>
      <c r="K9" s="67">
        <f t="shared" si="0"/>
        <v>181985</v>
      </c>
      <c r="L9" s="67">
        <f t="shared" si="0"/>
        <v>201582</v>
      </c>
      <c r="M9" s="67">
        <f t="shared" si="0"/>
        <v>158</v>
      </c>
      <c r="N9" s="67">
        <f t="shared" si="0"/>
        <v>1098</v>
      </c>
      <c r="O9" s="67">
        <f t="shared" si="0"/>
        <v>1256</v>
      </c>
      <c r="P9" s="67">
        <f t="shared" si="0"/>
        <v>73328</v>
      </c>
      <c r="Q9" s="67">
        <f t="shared" si="0"/>
        <v>364186</v>
      </c>
      <c r="R9" s="65">
        <f t="shared" si="0"/>
        <v>437514</v>
      </c>
    </row>
    <row r="10" spans="1:18" x14ac:dyDescent="0.15">
      <c r="A10" s="69"/>
      <c r="B10" s="71"/>
      <c r="C10" s="71"/>
      <c r="D10" s="28">
        <v>412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2772</v>
      </c>
      <c r="C11" s="63"/>
      <c r="D11" s="63"/>
      <c r="E11" s="63"/>
      <c r="F11" s="67">
        <f>B11</f>
        <v>2772</v>
      </c>
      <c r="G11" s="67">
        <v>644</v>
      </c>
      <c r="H11" s="63">
        <v>2779</v>
      </c>
      <c r="I11" s="63">
        <f>SUM(G11:H12)</f>
        <v>3423</v>
      </c>
      <c r="J11" s="63">
        <v>0</v>
      </c>
      <c r="K11" s="63">
        <v>1377</v>
      </c>
      <c r="L11" s="63">
        <f>SUM(J11:K12)</f>
        <v>1377</v>
      </c>
      <c r="M11" s="63">
        <v>17</v>
      </c>
      <c r="N11" s="63">
        <v>101</v>
      </c>
      <c r="O11" s="63">
        <f>SUM(M11:N12)</f>
        <v>118</v>
      </c>
      <c r="P11" s="63">
        <f>G11+J11+M11</f>
        <v>661</v>
      </c>
      <c r="Q11" s="63">
        <f>H11+K11+N11</f>
        <v>4257</v>
      </c>
      <c r="R11" s="72">
        <f>SUM(P11:Q12)</f>
        <v>4918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12352</v>
      </c>
      <c r="C13" s="63"/>
      <c r="D13" s="63"/>
      <c r="E13" s="63"/>
      <c r="F13" s="67">
        <f>B13</f>
        <v>12352</v>
      </c>
      <c r="G13" s="67">
        <v>6124</v>
      </c>
      <c r="H13" s="63">
        <v>15692</v>
      </c>
      <c r="I13" s="63">
        <f>SUM(G13:H14)</f>
        <v>21816</v>
      </c>
      <c r="J13" s="63">
        <v>0</v>
      </c>
      <c r="K13" s="63">
        <v>2751</v>
      </c>
      <c r="L13" s="63">
        <f>SUM(J13:K14)</f>
        <v>2751</v>
      </c>
      <c r="M13" s="63">
        <v>2</v>
      </c>
      <c r="N13" s="63">
        <v>101</v>
      </c>
      <c r="O13" s="63">
        <f>SUM(M13:N14)</f>
        <v>103</v>
      </c>
      <c r="P13" s="63">
        <f t="shared" ref="P13:Q13" si="1">G13+J13+M13</f>
        <v>6126</v>
      </c>
      <c r="Q13" s="63">
        <f t="shared" si="1"/>
        <v>18544</v>
      </c>
      <c r="R13" s="72">
        <f>SUM(P13:Q14)</f>
        <v>24670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136871</v>
      </c>
      <c r="C15" s="63"/>
      <c r="D15" s="63"/>
      <c r="E15" s="63"/>
      <c r="F15" s="67">
        <f>B15</f>
        <v>136871</v>
      </c>
      <c r="G15" s="67">
        <v>20452</v>
      </c>
      <c r="H15" s="63">
        <v>67939</v>
      </c>
      <c r="I15" s="63">
        <f>SUM(G15:H16)</f>
        <v>88391</v>
      </c>
      <c r="J15" s="63">
        <v>9544</v>
      </c>
      <c r="K15" s="63">
        <v>67699</v>
      </c>
      <c r="L15" s="63">
        <f>SUM(J15:K16)</f>
        <v>77243</v>
      </c>
      <c r="M15" s="63">
        <v>53</v>
      </c>
      <c r="N15" s="63">
        <v>398</v>
      </c>
      <c r="O15" s="63">
        <f>SUM(M15:N16)</f>
        <v>451</v>
      </c>
      <c r="P15" s="63">
        <f t="shared" ref="P15:Q15" si="2">G15+J15+M15</f>
        <v>30049</v>
      </c>
      <c r="Q15" s="63">
        <f t="shared" si="2"/>
        <v>136036</v>
      </c>
      <c r="R15" s="72">
        <f>SUM(P15:Q16)</f>
        <v>166085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37859</v>
      </c>
      <c r="C17" s="63"/>
      <c r="D17" s="63"/>
      <c r="E17" s="63"/>
      <c r="F17" s="67">
        <f>B17</f>
        <v>37859</v>
      </c>
      <c r="G17" s="67">
        <v>9269</v>
      </c>
      <c r="H17" s="63">
        <v>37387</v>
      </c>
      <c r="I17" s="63">
        <f>SUM(G17:H18)</f>
        <v>46656</v>
      </c>
      <c r="J17" s="63">
        <v>7984</v>
      </c>
      <c r="K17" s="63">
        <v>24806</v>
      </c>
      <c r="L17" s="63">
        <f>SUM(J17:K18)</f>
        <v>32790</v>
      </c>
      <c r="M17" s="63">
        <v>27</v>
      </c>
      <c r="N17" s="63">
        <v>171</v>
      </c>
      <c r="O17" s="63">
        <f>SUM(M17:N18)</f>
        <v>198</v>
      </c>
      <c r="P17" s="63">
        <f t="shared" ref="P17:Q17" si="3">G17+J17+M17</f>
        <v>17280</v>
      </c>
      <c r="Q17" s="63">
        <f t="shared" si="3"/>
        <v>62364</v>
      </c>
      <c r="R17" s="72">
        <f>SUM(P17:Q18)</f>
        <v>79644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45749</v>
      </c>
      <c r="C19" s="63"/>
      <c r="D19" s="63"/>
      <c r="E19" s="63"/>
      <c r="F19" s="67">
        <f>B19</f>
        <v>45749</v>
      </c>
      <c r="G19" s="67">
        <v>9281</v>
      </c>
      <c r="H19" s="63">
        <v>31981</v>
      </c>
      <c r="I19" s="63">
        <f>SUM(G19:H20)</f>
        <v>41262</v>
      </c>
      <c r="J19" s="63">
        <v>623</v>
      </c>
      <c r="K19" s="63">
        <v>27941</v>
      </c>
      <c r="L19" s="63">
        <f>SUM(J19:K20)</f>
        <v>28564</v>
      </c>
      <c r="M19" s="63">
        <v>13</v>
      </c>
      <c r="N19" s="63">
        <v>136</v>
      </c>
      <c r="O19" s="63">
        <f>SUM(M19:N20)</f>
        <v>149</v>
      </c>
      <c r="P19" s="63">
        <f t="shared" ref="P19:Q19" si="4">G19+J19+M19</f>
        <v>9917</v>
      </c>
      <c r="Q19" s="63">
        <f t="shared" si="4"/>
        <v>60058</v>
      </c>
      <c r="R19" s="72">
        <f>SUM(P19:Q20)</f>
        <v>69975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32279</v>
      </c>
      <c r="C21" s="63"/>
      <c r="D21" s="63"/>
      <c r="E21" s="63"/>
      <c r="F21" s="67">
        <f>B21</f>
        <v>32279</v>
      </c>
      <c r="G21" s="67">
        <v>4144</v>
      </c>
      <c r="H21" s="63">
        <v>8581</v>
      </c>
      <c r="I21" s="63">
        <f>SUM(G21:H22)</f>
        <v>12725</v>
      </c>
      <c r="J21" s="63">
        <v>1338</v>
      </c>
      <c r="K21" s="63">
        <v>40284</v>
      </c>
      <c r="L21" s="63">
        <f>SUM(J21:K22)</f>
        <v>41622</v>
      </c>
      <c r="M21" s="63">
        <v>39</v>
      </c>
      <c r="N21" s="63">
        <v>84</v>
      </c>
      <c r="O21" s="63">
        <f>SUM(M21:N22)</f>
        <v>123</v>
      </c>
      <c r="P21" s="63">
        <f t="shared" ref="P21:Q21" si="5">G21+J21+M21</f>
        <v>5521</v>
      </c>
      <c r="Q21" s="63">
        <f t="shared" si="5"/>
        <v>48949</v>
      </c>
      <c r="R21" s="72">
        <f>SUM(P21:Q22)</f>
        <v>54470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9046</v>
      </c>
      <c r="C23" s="63"/>
      <c r="D23" s="63"/>
      <c r="E23" s="63"/>
      <c r="F23" s="67">
        <f>B23</f>
        <v>9046</v>
      </c>
      <c r="G23" s="67">
        <v>1043</v>
      </c>
      <c r="H23" s="63">
        <v>3159</v>
      </c>
      <c r="I23" s="63">
        <f>SUM(G23:H24)</f>
        <v>4202</v>
      </c>
      <c r="J23" s="63">
        <v>0</v>
      </c>
      <c r="K23" s="63">
        <v>6486</v>
      </c>
      <c r="L23" s="63">
        <f>SUM(J23:K24)</f>
        <v>6486</v>
      </c>
      <c r="M23" s="63">
        <v>4</v>
      </c>
      <c r="N23" s="63">
        <v>47</v>
      </c>
      <c r="O23" s="63">
        <f>SUM(M23:N24)</f>
        <v>51</v>
      </c>
      <c r="P23" s="63">
        <f t="shared" ref="P23:Q23" si="6">G23+J23+M23</f>
        <v>1047</v>
      </c>
      <c r="Q23" s="63">
        <f t="shared" si="6"/>
        <v>9692</v>
      </c>
      <c r="R23" s="72">
        <f>SUM(P23:Q24)</f>
        <v>10739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24348</v>
      </c>
      <c r="C25" s="63"/>
      <c r="D25" s="63"/>
      <c r="E25" s="63"/>
      <c r="F25" s="63">
        <f>B25</f>
        <v>24348</v>
      </c>
      <c r="G25" s="67">
        <v>2616</v>
      </c>
      <c r="H25" s="63">
        <v>13585</v>
      </c>
      <c r="I25" s="67">
        <f>SUM(G25:H26)</f>
        <v>16201</v>
      </c>
      <c r="J25" s="63">
        <v>108</v>
      </c>
      <c r="K25" s="63">
        <v>10641</v>
      </c>
      <c r="L25" s="67">
        <f>SUM(J25:K26)</f>
        <v>10749</v>
      </c>
      <c r="M25" s="63">
        <v>3</v>
      </c>
      <c r="N25" s="63">
        <v>60</v>
      </c>
      <c r="O25" s="67">
        <f>SUM(M25:N26)</f>
        <v>63</v>
      </c>
      <c r="P25" s="63">
        <f>G25+J25+M25</f>
        <v>2727</v>
      </c>
      <c r="Q25" s="63">
        <f>H25+K25+N25</f>
        <v>24286</v>
      </c>
      <c r="R25" s="65">
        <f>SUM(P25:Q26)</f>
        <v>27013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284436</v>
      </c>
      <c r="F29" s="61" t="s">
        <v>38</v>
      </c>
      <c r="G29" s="62"/>
      <c r="H29" s="29">
        <f>B9/E29</f>
        <v>1.0592048826449536</v>
      </c>
      <c r="I29" s="19"/>
      <c r="J29" s="31" t="s">
        <v>39</v>
      </c>
      <c r="K29" s="60" t="s">
        <v>40</v>
      </c>
      <c r="L29" s="60"/>
      <c r="M29" s="15">
        <v>173242</v>
      </c>
      <c r="N29" s="32" t="s">
        <v>38</v>
      </c>
      <c r="O29" s="33"/>
      <c r="P29" s="29">
        <f>H9/M29</f>
        <v>1.0453758326502811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293635</v>
      </c>
      <c r="F31" s="61" t="s">
        <v>38</v>
      </c>
      <c r="G31" s="62"/>
      <c r="H31" s="29">
        <f>B9/E31</f>
        <v>1.0260221022698248</v>
      </c>
      <c r="I31" s="19"/>
      <c r="J31" s="31" t="s">
        <v>42</v>
      </c>
      <c r="K31" s="60" t="s">
        <v>40</v>
      </c>
      <c r="L31" s="60"/>
      <c r="M31" s="16">
        <v>182377</v>
      </c>
      <c r="N31" s="32" t="s">
        <v>38</v>
      </c>
      <c r="O31" s="33"/>
      <c r="P31" s="29">
        <f>H9/M31</f>
        <v>0.99301447002637389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352600</v>
      </c>
      <c r="F33" s="61" t="s">
        <v>38</v>
      </c>
      <c r="G33" s="62"/>
      <c r="H33" s="29">
        <f>Q9/E33</f>
        <v>1.0328587634713557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356002</v>
      </c>
      <c r="F35" s="61" t="s">
        <v>38</v>
      </c>
      <c r="G35" s="62"/>
      <c r="H35" s="29">
        <f>Q9/E35</f>
        <v>1.0229886348953097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18B-64C8-4654-9363-77B74B33869E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50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304733</v>
      </c>
      <c r="C9" s="67">
        <v>26712</v>
      </c>
      <c r="D9" s="28">
        <v>40861</v>
      </c>
      <c r="E9" s="67">
        <f>SUM(C9:D10)</f>
        <v>68079</v>
      </c>
      <c r="F9" s="67">
        <f>B9+E9</f>
        <v>372812</v>
      </c>
      <c r="G9" s="67">
        <f t="shared" ref="G9:R9" si="0">SUM(G11:G26)</f>
        <v>53859</v>
      </c>
      <c r="H9" s="67">
        <f t="shared" si="0"/>
        <v>182287</v>
      </c>
      <c r="I9" s="67">
        <f t="shared" si="0"/>
        <v>236146</v>
      </c>
      <c r="J9" s="67">
        <f t="shared" si="0"/>
        <v>19799</v>
      </c>
      <c r="K9" s="67">
        <f t="shared" si="0"/>
        <v>178435</v>
      </c>
      <c r="L9" s="67">
        <f t="shared" si="0"/>
        <v>198234</v>
      </c>
      <c r="M9" s="67">
        <f t="shared" si="0"/>
        <v>135</v>
      </c>
      <c r="N9" s="67">
        <f t="shared" si="0"/>
        <v>1047</v>
      </c>
      <c r="O9" s="67">
        <f t="shared" si="0"/>
        <v>1182</v>
      </c>
      <c r="P9" s="67">
        <f t="shared" si="0"/>
        <v>73793</v>
      </c>
      <c r="Q9" s="67">
        <f t="shared" si="0"/>
        <v>361769</v>
      </c>
      <c r="R9" s="65">
        <f t="shared" si="0"/>
        <v>435562</v>
      </c>
    </row>
    <row r="10" spans="1:18" x14ac:dyDescent="0.15">
      <c r="A10" s="69"/>
      <c r="B10" s="71"/>
      <c r="C10" s="71"/>
      <c r="D10" s="28">
        <v>506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2921</v>
      </c>
      <c r="C11" s="63"/>
      <c r="D11" s="63"/>
      <c r="E11" s="63"/>
      <c r="F11" s="67">
        <f>B11</f>
        <v>2921</v>
      </c>
      <c r="G11" s="67">
        <v>364</v>
      </c>
      <c r="H11" s="63">
        <v>3038</v>
      </c>
      <c r="I11" s="63">
        <f>SUM(G11:H12)</f>
        <v>3402</v>
      </c>
      <c r="J11" s="63">
        <v>0</v>
      </c>
      <c r="K11" s="63">
        <v>1381</v>
      </c>
      <c r="L11" s="63">
        <f>SUM(J11:K12)</f>
        <v>1381</v>
      </c>
      <c r="M11" s="63">
        <v>15</v>
      </c>
      <c r="N11" s="63">
        <v>99</v>
      </c>
      <c r="O11" s="63">
        <f>SUM(M11:N12)</f>
        <v>114</v>
      </c>
      <c r="P11" s="63">
        <f>G11+J11+M11</f>
        <v>379</v>
      </c>
      <c r="Q11" s="63">
        <f>H11+K11+N11</f>
        <v>4518</v>
      </c>
      <c r="R11" s="72">
        <f>SUM(P11:Q12)</f>
        <v>4897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11786</v>
      </c>
      <c r="C13" s="63"/>
      <c r="D13" s="63"/>
      <c r="E13" s="63"/>
      <c r="F13" s="67">
        <f>B13</f>
        <v>11786</v>
      </c>
      <c r="G13" s="67">
        <v>5781</v>
      </c>
      <c r="H13" s="63">
        <v>15515</v>
      </c>
      <c r="I13" s="63">
        <f>SUM(G13:H14)</f>
        <v>21296</v>
      </c>
      <c r="J13" s="63">
        <v>0</v>
      </c>
      <c r="K13" s="63">
        <v>2783</v>
      </c>
      <c r="L13" s="63">
        <f>SUM(J13:K14)</f>
        <v>2783</v>
      </c>
      <c r="M13" s="63">
        <v>1</v>
      </c>
      <c r="N13" s="63">
        <v>97</v>
      </c>
      <c r="O13" s="63">
        <f>SUM(M13:N14)</f>
        <v>98</v>
      </c>
      <c r="P13" s="63">
        <f t="shared" ref="P13:Q13" si="1">G13+J13+M13</f>
        <v>5782</v>
      </c>
      <c r="Q13" s="63">
        <f t="shared" si="1"/>
        <v>18395</v>
      </c>
      <c r="R13" s="72">
        <f>SUM(P13:Q14)</f>
        <v>24177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133650</v>
      </c>
      <c r="C15" s="63"/>
      <c r="D15" s="63"/>
      <c r="E15" s="63"/>
      <c r="F15" s="67">
        <f>B15</f>
        <v>133650</v>
      </c>
      <c r="G15" s="67">
        <v>18309</v>
      </c>
      <c r="H15" s="63">
        <v>66351</v>
      </c>
      <c r="I15" s="63">
        <f>SUM(G15:H16)</f>
        <v>84660</v>
      </c>
      <c r="J15" s="63">
        <v>9543</v>
      </c>
      <c r="K15" s="63">
        <v>64666</v>
      </c>
      <c r="L15" s="63">
        <f>SUM(J15:K16)</f>
        <v>74209</v>
      </c>
      <c r="M15" s="63">
        <v>50</v>
      </c>
      <c r="N15" s="63">
        <v>385</v>
      </c>
      <c r="O15" s="63">
        <f>SUM(M15:N16)</f>
        <v>435</v>
      </c>
      <c r="P15" s="63">
        <f t="shared" ref="P15:Q15" si="2">G15+J15+M15</f>
        <v>27902</v>
      </c>
      <c r="Q15" s="63">
        <f t="shared" si="2"/>
        <v>131402</v>
      </c>
      <c r="R15" s="72">
        <f>SUM(P15:Q16)</f>
        <v>159304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41366</v>
      </c>
      <c r="C17" s="63"/>
      <c r="D17" s="63"/>
      <c r="E17" s="63"/>
      <c r="F17" s="67">
        <f>B17</f>
        <v>41366</v>
      </c>
      <c r="G17" s="67">
        <v>10362</v>
      </c>
      <c r="H17" s="63">
        <v>37664</v>
      </c>
      <c r="I17" s="63">
        <f>SUM(G17:H18)</f>
        <v>48026</v>
      </c>
      <c r="J17" s="63">
        <v>8257</v>
      </c>
      <c r="K17" s="63">
        <v>25143</v>
      </c>
      <c r="L17" s="63">
        <f>SUM(J17:K18)</f>
        <v>33400</v>
      </c>
      <c r="M17" s="63">
        <v>22</v>
      </c>
      <c r="N17" s="63">
        <v>159</v>
      </c>
      <c r="O17" s="63">
        <f>SUM(M17:N18)</f>
        <v>181</v>
      </c>
      <c r="P17" s="63">
        <f t="shared" ref="P17:Q17" si="3">G17+J17+M17</f>
        <v>18641</v>
      </c>
      <c r="Q17" s="63">
        <f t="shared" si="3"/>
        <v>62966</v>
      </c>
      <c r="R17" s="72">
        <f>SUM(P17:Q18)</f>
        <v>81607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43002</v>
      </c>
      <c r="C19" s="63"/>
      <c r="D19" s="63"/>
      <c r="E19" s="63"/>
      <c r="F19" s="67">
        <f>B19</f>
        <v>43002</v>
      </c>
      <c r="G19" s="67">
        <v>10697</v>
      </c>
      <c r="H19" s="63">
        <v>34450</v>
      </c>
      <c r="I19" s="63">
        <f>SUM(G19:H20)</f>
        <v>45147</v>
      </c>
      <c r="J19" s="63">
        <v>391</v>
      </c>
      <c r="K19" s="63">
        <v>26151</v>
      </c>
      <c r="L19" s="63">
        <f>SUM(J19:K20)</f>
        <v>26542</v>
      </c>
      <c r="M19" s="63">
        <v>11</v>
      </c>
      <c r="N19" s="63">
        <v>133</v>
      </c>
      <c r="O19" s="63">
        <f>SUM(M19:N20)</f>
        <v>144</v>
      </c>
      <c r="P19" s="63">
        <f t="shared" ref="P19:Q19" si="4">G19+J19+M19</f>
        <v>11099</v>
      </c>
      <c r="Q19" s="63">
        <f t="shared" si="4"/>
        <v>60734</v>
      </c>
      <c r="R19" s="72">
        <f>SUM(P19:Q20)</f>
        <v>71833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38320</v>
      </c>
      <c r="C21" s="63"/>
      <c r="D21" s="63"/>
      <c r="E21" s="63"/>
      <c r="F21" s="67">
        <f>B21</f>
        <v>38320</v>
      </c>
      <c r="G21" s="67">
        <v>4673</v>
      </c>
      <c r="H21" s="63">
        <v>8196</v>
      </c>
      <c r="I21" s="63">
        <f>SUM(G21:H22)</f>
        <v>12869</v>
      </c>
      <c r="J21" s="63">
        <v>1460</v>
      </c>
      <c r="K21" s="63">
        <v>41188</v>
      </c>
      <c r="L21" s="63">
        <f>SUM(J21:K22)</f>
        <v>42648</v>
      </c>
      <c r="M21" s="63">
        <v>33</v>
      </c>
      <c r="N21" s="63">
        <v>77</v>
      </c>
      <c r="O21" s="63">
        <f>SUM(M21:N22)</f>
        <v>110</v>
      </c>
      <c r="P21" s="63">
        <f t="shared" ref="P21:Q21" si="5">G21+J21+M21</f>
        <v>6166</v>
      </c>
      <c r="Q21" s="63">
        <f t="shared" si="5"/>
        <v>49461</v>
      </c>
      <c r="R21" s="72">
        <f>SUM(P21:Q22)</f>
        <v>55627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9138</v>
      </c>
      <c r="C23" s="63"/>
      <c r="D23" s="63"/>
      <c r="E23" s="63"/>
      <c r="F23" s="67">
        <f>B23</f>
        <v>9138</v>
      </c>
      <c r="G23" s="67">
        <v>976</v>
      </c>
      <c r="H23" s="63">
        <v>2891</v>
      </c>
      <c r="I23" s="63">
        <f>SUM(G23:H24)</f>
        <v>3867</v>
      </c>
      <c r="J23" s="63">
        <v>0</v>
      </c>
      <c r="K23" s="63">
        <v>6499</v>
      </c>
      <c r="L23" s="63">
        <f>SUM(J23:K24)</f>
        <v>6499</v>
      </c>
      <c r="M23" s="63">
        <v>0</v>
      </c>
      <c r="N23" s="63">
        <v>40</v>
      </c>
      <c r="O23" s="63">
        <f>SUM(M23:N24)</f>
        <v>40</v>
      </c>
      <c r="P23" s="63">
        <f t="shared" ref="P23:Q23" si="6">G23+J23+M23</f>
        <v>976</v>
      </c>
      <c r="Q23" s="63">
        <f t="shared" si="6"/>
        <v>9430</v>
      </c>
      <c r="R23" s="72">
        <f>SUM(P23:Q24)</f>
        <v>10406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24550</v>
      </c>
      <c r="C25" s="63"/>
      <c r="D25" s="63"/>
      <c r="E25" s="63"/>
      <c r="F25" s="63">
        <f>B25</f>
        <v>24550</v>
      </c>
      <c r="G25" s="67">
        <v>2697</v>
      </c>
      <c r="H25" s="63">
        <v>14182</v>
      </c>
      <c r="I25" s="67">
        <f>SUM(G25:H26)</f>
        <v>16879</v>
      </c>
      <c r="J25" s="63">
        <v>148</v>
      </c>
      <c r="K25" s="63">
        <v>10624</v>
      </c>
      <c r="L25" s="67">
        <f>SUM(J25:K26)</f>
        <v>10772</v>
      </c>
      <c r="M25" s="63">
        <v>3</v>
      </c>
      <c r="N25" s="63">
        <v>57</v>
      </c>
      <c r="O25" s="67">
        <f>SUM(M25:N26)</f>
        <v>60</v>
      </c>
      <c r="P25" s="63">
        <f>G25+J25+M25</f>
        <v>2848</v>
      </c>
      <c r="Q25" s="63">
        <f>H25+K25+N25</f>
        <v>24863</v>
      </c>
      <c r="R25" s="65">
        <f>SUM(P25:Q26)</f>
        <v>27711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301276</v>
      </c>
      <c r="F29" s="61" t="s">
        <v>38</v>
      </c>
      <c r="G29" s="62"/>
      <c r="H29" s="29">
        <f>B9/E29</f>
        <v>1.0114745283394628</v>
      </c>
      <c r="I29" s="19"/>
      <c r="J29" s="31" t="s">
        <v>39</v>
      </c>
      <c r="K29" s="60" t="s">
        <v>40</v>
      </c>
      <c r="L29" s="60"/>
      <c r="M29" s="15">
        <v>181103</v>
      </c>
      <c r="N29" s="32" t="s">
        <v>38</v>
      </c>
      <c r="O29" s="33"/>
      <c r="P29" s="29">
        <f>H9/M29</f>
        <v>1.006537716106304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294907</v>
      </c>
      <c r="F31" s="61" t="s">
        <v>38</v>
      </c>
      <c r="G31" s="62"/>
      <c r="H31" s="29">
        <f>B9/E31</f>
        <v>1.0333189785254335</v>
      </c>
      <c r="I31" s="19"/>
      <c r="J31" s="31" t="s">
        <v>42</v>
      </c>
      <c r="K31" s="60" t="s">
        <v>40</v>
      </c>
      <c r="L31" s="60"/>
      <c r="M31" s="16">
        <v>177127</v>
      </c>
      <c r="N31" s="32" t="s">
        <v>38</v>
      </c>
      <c r="O31" s="33"/>
      <c r="P31" s="29">
        <f>H9/M31</f>
        <v>1.0291316400097106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364186</v>
      </c>
      <c r="F33" s="61" t="s">
        <v>38</v>
      </c>
      <c r="G33" s="62"/>
      <c r="H33" s="29">
        <f>Q9/E33</f>
        <v>0.99336328140016361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351192</v>
      </c>
      <c r="F35" s="61" t="s">
        <v>38</v>
      </c>
      <c r="G35" s="62"/>
      <c r="H35" s="29">
        <f>Q9/E35</f>
        <v>1.0301174286430215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3CED-7BAD-4902-A205-63ADF88A2B11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75" style="20" customWidth="1"/>
    <col min="6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75" style="20" customWidth="1"/>
    <col min="262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75" style="20" customWidth="1"/>
    <col min="518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75" style="20" customWidth="1"/>
    <col min="774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75" style="20" customWidth="1"/>
    <col min="1030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75" style="20" customWidth="1"/>
    <col min="1286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75" style="20" customWidth="1"/>
    <col min="1542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75" style="20" customWidth="1"/>
    <col min="1798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75" style="20" customWidth="1"/>
    <col min="2054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75" style="20" customWidth="1"/>
    <col min="2310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75" style="20" customWidth="1"/>
    <col min="2566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75" style="20" customWidth="1"/>
    <col min="2822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75" style="20" customWidth="1"/>
    <col min="3078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75" style="20" customWidth="1"/>
    <col min="3334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75" style="20" customWidth="1"/>
    <col min="3590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75" style="20" customWidth="1"/>
    <col min="3846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75" style="20" customWidth="1"/>
    <col min="4102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75" style="20" customWidth="1"/>
    <col min="4358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75" style="20" customWidth="1"/>
    <col min="4614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75" style="20" customWidth="1"/>
    <col min="4870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75" style="20" customWidth="1"/>
    <col min="5126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75" style="20" customWidth="1"/>
    <col min="5382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75" style="20" customWidth="1"/>
    <col min="5638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75" style="20" customWidth="1"/>
    <col min="5894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75" style="20" customWidth="1"/>
    <col min="6150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75" style="20" customWidth="1"/>
    <col min="6406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75" style="20" customWidth="1"/>
    <col min="6662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75" style="20" customWidth="1"/>
    <col min="6918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75" style="20" customWidth="1"/>
    <col min="7174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75" style="20" customWidth="1"/>
    <col min="7430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75" style="20" customWidth="1"/>
    <col min="7686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75" style="20" customWidth="1"/>
    <col min="7942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75" style="20" customWidth="1"/>
    <col min="8198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75" style="20" customWidth="1"/>
    <col min="8454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75" style="20" customWidth="1"/>
    <col min="8710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75" style="20" customWidth="1"/>
    <col min="8966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75" style="20" customWidth="1"/>
    <col min="9222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75" style="20" customWidth="1"/>
    <col min="9478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75" style="20" customWidth="1"/>
    <col min="9734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75" style="20" customWidth="1"/>
    <col min="9990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75" style="20" customWidth="1"/>
    <col min="10246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75" style="20" customWidth="1"/>
    <col min="10502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75" style="20" customWidth="1"/>
    <col min="10758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75" style="20" customWidth="1"/>
    <col min="11014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75" style="20" customWidth="1"/>
    <col min="11270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75" style="20" customWidth="1"/>
    <col min="11526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75" style="20" customWidth="1"/>
    <col min="11782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75" style="20" customWidth="1"/>
    <col min="12038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75" style="20" customWidth="1"/>
    <col min="12294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75" style="20" customWidth="1"/>
    <col min="12550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75" style="20" customWidth="1"/>
    <col min="12806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75" style="20" customWidth="1"/>
    <col min="13062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75" style="20" customWidth="1"/>
    <col min="13318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75" style="20" customWidth="1"/>
    <col min="13574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75" style="20" customWidth="1"/>
    <col min="13830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75" style="20" customWidth="1"/>
    <col min="14086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75" style="20" customWidth="1"/>
    <col min="14342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75" style="20" customWidth="1"/>
    <col min="14598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75" style="20" customWidth="1"/>
    <col min="14854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75" style="20" customWidth="1"/>
    <col min="15110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75" style="20" customWidth="1"/>
    <col min="15366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75" style="20" customWidth="1"/>
    <col min="15622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75" style="20" customWidth="1"/>
    <col min="15878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75" style="20" customWidth="1"/>
    <col min="16134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51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297754</v>
      </c>
      <c r="C9" s="67">
        <v>28402</v>
      </c>
      <c r="D9" s="28">
        <v>41109</v>
      </c>
      <c r="E9" s="67">
        <f>SUM(C9:D10)</f>
        <v>70087</v>
      </c>
      <c r="F9" s="67">
        <f>B9+E9</f>
        <v>367841</v>
      </c>
      <c r="G9" s="67">
        <f t="shared" ref="G9:R9" si="0">SUM(G11:G26)</f>
        <v>52240</v>
      </c>
      <c r="H9" s="67">
        <f t="shared" si="0"/>
        <v>174449</v>
      </c>
      <c r="I9" s="67">
        <f t="shared" si="0"/>
        <v>226689</v>
      </c>
      <c r="J9" s="67">
        <f t="shared" si="0"/>
        <v>21157</v>
      </c>
      <c r="K9" s="67">
        <f t="shared" si="0"/>
        <v>182875</v>
      </c>
      <c r="L9" s="67">
        <f t="shared" si="0"/>
        <v>204032</v>
      </c>
      <c r="M9" s="67">
        <f t="shared" si="0"/>
        <v>122</v>
      </c>
      <c r="N9" s="67">
        <f t="shared" si="0"/>
        <v>1054</v>
      </c>
      <c r="O9" s="67">
        <f t="shared" si="0"/>
        <v>1176</v>
      </c>
      <c r="P9" s="67">
        <f t="shared" si="0"/>
        <v>73519</v>
      </c>
      <c r="Q9" s="67">
        <f t="shared" si="0"/>
        <v>358378</v>
      </c>
      <c r="R9" s="65">
        <f t="shared" si="0"/>
        <v>431897</v>
      </c>
    </row>
    <row r="10" spans="1:18" x14ac:dyDescent="0.15">
      <c r="A10" s="69"/>
      <c r="B10" s="71"/>
      <c r="C10" s="71"/>
      <c r="D10" s="28">
        <v>576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3278</v>
      </c>
      <c r="C11" s="63"/>
      <c r="D11" s="63"/>
      <c r="E11" s="63"/>
      <c r="F11" s="67">
        <f>B11</f>
        <v>3278</v>
      </c>
      <c r="G11" s="67">
        <v>473</v>
      </c>
      <c r="H11" s="63">
        <v>3611</v>
      </c>
      <c r="I11" s="63">
        <f>SUM(G11:H12)</f>
        <v>4084</v>
      </c>
      <c r="J11" s="63">
        <v>0</v>
      </c>
      <c r="K11" s="63">
        <v>1372</v>
      </c>
      <c r="L11" s="63">
        <f>SUM(J11:K12)</f>
        <v>1372</v>
      </c>
      <c r="M11" s="63">
        <v>14</v>
      </c>
      <c r="N11" s="63">
        <v>101</v>
      </c>
      <c r="O11" s="63">
        <f>SUM(M11:N12)</f>
        <v>115</v>
      </c>
      <c r="P11" s="63">
        <f>G11+J11+M11</f>
        <v>487</v>
      </c>
      <c r="Q11" s="63">
        <f>H11+K11+N11</f>
        <v>5084</v>
      </c>
      <c r="R11" s="72">
        <f>SUM(P11:Q12)</f>
        <v>5571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10913</v>
      </c>
      <c r="C13" s="63"/>
      <c r="D13" s="63"/>
      <c r="E13" s="63"/>
      <c r="F13" s="67">
        <f>B13</f>
        <v>10913</v>
      </c>
      <c r="G13" s="67">
        <v>5415</v>
      </c>
      <c r="H13" s="63">
        <v>14519</v>
      </c>
      <c r="I13" s="63">
        <f>SUM(G13:H14)</f>
        <v>19934</v>
      </c>
      <c r="J13" s="63">
        <v>0</v>
      </c>
      <c r="K13" s="63">
        <v>2810</v>
      </c>
      <c r="L13" s="63">
        <f>SUM(J13:K14)</f>
        <v>2810</v>
      </c>
      <c r="M13" s="63">
        <v>2</v>
      </c>
      <c r="N13" s="63">
        <v>94</v>
      </c>
      <c r="O13" s="63">
        <f>SUM(M13:N14)</f>
        <v>96</v>
      </c>
      <c r="P13" s="63">
        <f t="shared" ref="P13:Q13" si="1">G13+J13+M13</f>
        <v>5417</v>
      </c>
      <c r="Q13" s="63">
        <f t="shared" si="1"/>
        <v>17423</v>
      </c>
      <c r="R13" s="72">
        <f>SUM(P13:Q14)</f>
        <v>22840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132032</v>
      </c>
      <c r="C15" s="63"/>
      <c r="D15" s="63"/>
      <c r="E15" s="63"/>
      <c r="F15" s="67">
        <f>B15</f>
        <v>132032</v>
      </c>
      <c r="G15" s="67">
        <v>17859</v>
      </c>
      <c r="H15" s="63">
        <v>65135</v>
      </c>
      <c r="I15" s="63">
        <f>SUM(G15:H16)</f>
        <v>82994</v>
      </c>
      <c r="J15" s="63">
        <v>9492</v>
      </c>
      <c r="K15" s="63">
        <v>67546</v>
      </c>
      <c r="L15" s="63">
        <f>SUM(J15:K16)</f>
        <v>77038</v>
      </c>
      <c r="M15" s="63">
        <v>47</v>
      </c>
      <c r="N15" s="63">
        <v>385</v>
      </c>
      <c r="O15" s="63">
        <f>SUM(M15:N16)</f>
        <v>432</v>
      </c>
      <c r="P15" s="63">
        <f t="shared" ref="P15:Q15" si="2">G15+J15+M15</f>
        <v>27398</v>
      </c>
      <c r="Q15" s="63">
        <f t="shared" si="2"/>
        <v>133066</v>
      </c>
      <c r="R15" s="72">
        <f>SUM(P15:Q16)</f>
        <v>160464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38182</v>
      </c>
      <c r="C17" s="63"/>
      <c r="D17" s="63"/>
      <c r="E17" s="63"/>
      <c r="F17" s="67">
        <f>B17</f>
        <v>38182</v>
      </c>
      <c r="G17" s="67">
        <v>11976</v>
      </c>
      <c r="H17" s="63">
        <v>35621</v>
      </c>
      <c r="I17" s="63">
        <f>SUM(G17:H18)</f>
        <v>47597</v>
      </c>
      <c r="J17" s="63">
        <v>8389</v>
      </c>
      <c r="K17" s="63">
        <v>26601</v>
      </c>
      <c r="L17" s="63">
        <f>SUM(J17:K18)</f>
        <v>34990</v>
      </c>
      <c r="M17" s="63">
        <v>21</v>
      </c>
      <c r="N17" s="63">
        <v>167</v>
      </c>
      <c r="O17" s="63">
        <f>SUM(M17:N18)</f>
        <v>188</v>
      </c>
      <c r="P17" s="63">
        <f t="shared" ref="P17:Q17" si="3">G17+J17+M17</f>
        <v>20386</v>
      </c>
      <c r="Q17" s="63">
        <f t="shared" si="3"/>
        <v>62389</v>
      </c>
      <c r="R17" s="72">
        <f>SUM(P17:Q18)</f>
        <v>82775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42387</v>
      </c>
      <c r="C19" s="63"/>
      <c r="D19" s="63"/>
      <c r="E19" s="63"/>
      <c r="F19" s="67">
        <f>B19</f>
        <v>42387</v>
      </c>
      <c r="G19" s="67">
        <v>8529</v>
      </c>
      <c r="H19" s="63">
        <v>31265</v>
      </c>
      <c r="I19" s="63">
        <f>SUM(G19:H20)</f>
        <v>39794</v>
      </c>
      <c r="J19" s="63">
        <v>1666</v>
      </c>
      <c r="K19" s="63">
        <v>27294</v>
      </c>
      <c r="L19" s="63">
        <f>SUM(J19:K20)</f>
        <v>28960</v>
      </c>
      <c r="M19" s="63">
        <v>12</v>
      </c>
      <c r="N19" s="63">
        <v>126</v>
      </c>
      <c r="O19" s="63">
        <f>SUM(M19:N20)</f>
        <v>138</v>
      </c>
      <c r="P19" s="63">
        <f t="shared" ref="P19:Q19" si="4">G19+J19+M19</f>
        <v>10207</v>
      </c>
      <c r="Q19" s="63">
        <f t="shared" si="4"/>
        <v>58685</v>
      </c>
      <c r="R19" s="72">
        <f>SUM(P19:Q20)</f>
        <v>68892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37440</v>
      </c>
      <c r="C21" s="63"/>
      <c r="D21" s="63"/>
      <c r="E21" s="63"/>
      <c r="F21" s="67">
        <f>B21</f>
        <v>37440</v>
      </c>
      <c r="G21" s="67">
        <v>4132</v>
      </c>
      <c r="H21" s="63">
        <v>7721</v>
      </c>
      <c r="I21" s="63">
        <f>SUM(G21:H22)</f>
        <v>11853</v>
      </c>
      <c r="J21" s="63">
        <v>1507</v>
      </c>
      <c r="K21" s="63">
        <v>41353</v>
      </c>
      <c r="L21" s="63">
        <f>SUM(J21:K22)</f>
        <v>42860</v>
      </c>
      <c r="M21" s="63">
        <v>23</v>
      </c>
      <c r="N21" s="63">
        <v>76</v>
      </c>
      <c r="O21" s="63">
        <f>SUM(M21:N22)</f>
        <v>99</v>
      </c>
      <c r="P21" s="63">
        <f t="shared" ref="P21:Q21" si="5">G21+J21+M21</f>
        <v>5662</v>
      </c>
      <c r="Q21" s="63">
        <f t="shared" si="5"/>
        <v>49150</v>
      </c>
      <c r="R21" s="72">
        <f>SUM(P21:Q22)</f>
        <v>54812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8644</v>
      </c>
      <c r="C23" s="63"/>
      <c r="D23" s="63"/>
      <c r="E23" s="63"/>
      <c r="F23" s="67">
        <f>B23</f>
        <v>8644</v>
      </c>
      <c r="G23" s="67">
        <v>977</v>
      </c>
      <c r="H23" s="63">
        <v>2882</v>
      </c>
      <c r="I23" s="63">
        <f>SUM(G23:H24)</f>
        <v>3859</v>
      </c>
      <c r="J23" s="63">
        <v>0</v>
      </c>
      <c r="K23" s="63">
        <v>6004</v>
      </c>
      <c r="L23" s="63">
        <f>SUM(J23:K24)</f>
        <v>6004</v>
      </c>
      <c r="M23" s="63">
        <v>0</v>
      </c>
      <c r="N23" s="63">
        <v>51</v>
      </c>
      <c r="O23" s="63">
        <f>SUM(M23:N24)</f>
        <v>51</v>
      </c>
      <c r="P23" s="63">
        <f t="shared" ref="P23:Q23" si="6">G23+J23+M23</f>
        <v>977</v>
      </c>
      <c r="Q23" s="63">
        <f t="shared" si="6"/>
        <v>8937</v>
      </c>
      <c r="R23" s="72">
        <f>SUM(P23:Q24)</f>
        <v>9914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24878</v>
      </c>
      <c r="C25" s="63"/>
      <c r="D25" s="63"/>
      <c r="E25" s="63"/>
      <c r="F25" s="63">
        <f>B25</f>
        <v>24878</v>
      </c>
      <c r="G25" s="67">
        <v>2879</v>
      </c>
      <c r="H25" s="63">
        <v>13695</v>
      </c>
      <c r="I25" s="67">
        <f>SUM(G25:H26)</f>
        <v>16574</v>
      </c>
      <c r="J25" s="63">
        <v>103</v>
      </c>
      <c r="K25" s="63">
        <v>9895</v>
      </c>
      <c r="L25" s="67">
        <f>SUM(J25:K26)</f>
        <v>9998</v>
      </c>
      <c r="M25" s="63">
        <v>3</v>
      </c>
      <c r="N25" s="63">
        <v>54</v>
      </c>
      <c r="O25" s="67">
        <f>SUM(M25:N26)</f>
        <v>57</v>
      </c>
      <c r="P25" s="63">
        <f>G25+J25+M25</f>
        <v>2985</v>
      </c>
      <c r="Q25" s="63">
        <f>H25+K25+N25</f>
        <v>23644</v>
      </c>
      <c r="R25" s="65">
        <f>SUM(P25:Q26)</f>
        <v>26629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304733</v>
      </c>
      <c r="F29" s="61" t="s">
        <v>38</v>
      </c>
      <c r="G29" s="62"/>
      <c r="H29" s="29">
        <f>B9/E29</f>
        <v>0.97709798413693294</v>
      </c>
      <c r="I29" s="19"/>
      <c r="J29" s="31" t="s">
        <v>39</v>
      </c>
      <c r="K29" s="60" t="s">
        <v>40</v>
      </c>
      <c r="L29" s="60"/>
      <c r="M29" s="15">
        <v>182287</v>
      </c>
      <c r="N29" s="32" t="s">
        <v>38</v>
      </c>
      <c r="O29" s="33"/>
      <c r="P29" s="29">
        <f>H9/M29</f>
        <v>0.9570018706764607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294734</v>
      </c>
      <c r="F31" s="61" t="s">
        <v>38</v>
      </c>
      <c r="G31" s="62"/>
      <c r="H31" s="29">
        <f>B9/E31</f>
        <v>1.0102465273772283</v>
      </c>
      <c r="I31" s="19"/>
      <c r="J31" s="31" t="s">
        <v>42</v>
      </c>
      <c r="K31" s="60" t="s">
        <v>40</v>
      </c>
      <c r="L31" s="60"/>
      <c r="M31" s="16">
        <v>178184</v>
      </c>
      <c r="N31" s="32" t="s">
        <v>38</v>
      </c>
      <c r="O31" s="33"/>
      <c r="P31" s="29">
        <f>H9/M31</f>
        <v>0.97903852197728192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361769</v>
      </c>
      <c r="F33" s="61" t="s">
        <v>38</v>
      </c>
      <c r="G33" s="62"/>
      <c r="H33" s="29">
        <f>Q9/E33</f>
        <v>0.99062661532635465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355382</v>
      </c>
      <c r="F35" s="61" t="s">
        <v>38</v>
      </c>
      <c r="G35" s="62"/>
      <c r="H35" s="29">
        <f>Q9/E35</f>
        <v>1.0084303650719508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2020-07-14T05:06:34Z</dcterms:modified>
</cp:coreProperties>
</file>