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09_統計データ\月次統計\"/>
    </mc:Choice>
  </mc:AlternateContent>
  <xr:revisionPtr revIDLastSave="0" documentId="13_ncr:1_{ABA2D5ED-0AAA-47E3-B24E-8BEEEB41F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累計" sheetId="1" r:id="rId1"/>
    <sheet name="1月" sheetId="5" r:id="rId2"/>
    <sheet name="2月" sheetId="4" r:id="rId3"/>
    <sheet name="3月" sheetId="3" r:id="rId4"/>
    <sheet name="4月" sheetId="2" r:id="rId5"/>
    <sheet name="5月" sheetId="6" r:id="rId6"/>
    <sheet name="6月" sheetId="7" r:id="rId7"/>
    <sheet name="7月" sheetId="9" r:id="rId8"/>
    <sheet name="8月" sheetId="8" r:id="rId9"/>
    <sheet name="9月" sheetId="10" r:id="rId10"/>
    <sheet name="10月" sheetId="11" r:id="rId11"/>
    <sheet name="11月" sheetId="12" r:id="rId12"/>
    <sheet name="12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1" i="13" l="1"/>
  <c r="H31" i="13"/>
  <c r="H29" i="13"/>
  <c r="Q25" i="13"/>
  <c r="R25" i="13" s="1"/>
  <c r="P25" i="13"/>
  <c r="O25" i="13"/>
  <c r="L25" i="13"/>
  <c r="I25" i="13"/>
  <c r="F25" i="13"/>
  <c r="Q23" i="13"/>
  <c r="P23" i="13"/>
  <c r="R23" i="13" s="1"/>
  <c r="O23" i="13"/>
  <c r="L23" i="13"/>
  <c r="I23" i="13"/>
  <c r="F23" i="13"/>
  <c r="Q21" i="13"/>
  <c r="P21" i="13"/>
  <c r="R21" i="13" s="1"/>
  <c r="O21" i="13"/>
  <c r="L21" i="13"/>
  <c r="I21" i="13"/>
  <c r="F21" i="13"/>
  <c r="R19" i="13"/>
  <c r="Q19" i="13"/>
  <c r="P19" i="13"/>
  <c r="O19" i="13"/>
  <c r="L19" i="13"/>
  <c r="I19" i="13"/>
  <c r="F19" i="13"/>
  <c r="Q17" i="13"/>
  <c r="R17" i="13" s="1"/>
  <c r="P17" i="13"/>
  <c r="O17" i="13"/>
  <c r="L17" i="13"/>
  <c r="I17" i="13"/>
  <c r="F17" i="13"/>
  <c r="Q15" i="13"/>
  <c r="P15" i="13"/>
  <c r="R15" i="13" s="1"/>
  <c r="O15" i="13"/>
  <c r="L15" i="13"/>
  <c r="I15" i="13"/>
  <c r="F15" i="13"/>
  <c r="Q13" i="13"/>
  <c r="P13" i="13"/>
  <c r="R13" i="13" s="1"/>
  <c r="O13" i="13"/>
  <c r="L13" i="13"/>
  <c r="I13" i="13"/>
  <c r="F13" i="13"/>
  <c r="R11" i="13"/>
  <c r="Q11" i="13"/>
  <c r="P11" i="13"/>
  <c r="P9" i="13" s="1"/>
  <c r="O11" i="13"/>
  <c r="O9" i="13" s="1"/>
  <c r="L11" i="13"/>
  <c r="L9" i="13" s="1"/>
  <c r="I11" i="13"/>
  <c r="F11" i="13"/>
  <c r="Q9" i="13"/>
  <c r="H35" i="13" s="1"/>
  <c r="N9" i="13"/>
  <c r="M9" i="13"/>
  <c r="K9" i="13"/>
  <c r="J9" i="13"/>
  <c r="I9" i="13"/>
  <c r="H9" i="13"/>
  <c r="P29" i="13" s="1"/>
  <c r="G9" i="13"/>
  <c r="E9" i="13"/>
  <c r="F9" i="13" s="1"/>
  <c r="B9" i="13"/>
  <c r="R9" i="13" l="1"/>
  <c r="H33" i="13"/>
  <c r="P31" i="12" l="1"/>
  <c r="H31" i="12"/>
  <c r="H29" i="12"/>
  <c r="Q25" i="12"/>
  <c r="R25" i="12" s="1"/>
  <c r="P25" i="12"/>
  <c r="O25" i="12"/>
  <c r="L25" i="12"/>
  <c r="I25" i="12"/>
  <c r="F25" i="12"/>
  <c r="Q23" i="12"/>
  <c r="P23" i="12"/>
  <c r="R23" i="12" s="1"/>
  <c r="O23" i="12"/>
  <c r="L23" i="12"/>
  <c r="I23" i="12"/>
  <c r="F23" i="12"/>
  <c r="Q21" i="12"/>
  <c r="P21" i="12"/>
  <c r="R21" i="12" s="1"/>
  <c r="O21" i="12"/>
  <c r="L21" i="12"/>
  <c r="I21" i="12"/>
  <c r="F21" i="12"/>
  <c r="R19" i="12"/>
  <c r="Q19" i="12"/>
  <c r="P19" i="12"/>
  <c r="O19" i="12"/>
  <c r="L19" i="12"/>
  <c r="I19" i="12"/>
  <c r="F19" i="12"/>
  <c r="Q17" i="12"/>
  <c r="R17" i="12" s="1"/>
  <c r="P17" i="12"/>
  <c r="O17" i="12"/>
  <c r="L17" i="12"/>
  <c r="I17" i="12"/>
  <c r="F17" i="12"/>
  <c r="Q15" i="12"/>
  <c r="P15" i="12"/>
  <c r="R15" i="12" s="1"/>
  <c r="O15" i="12"/>
  <c r="L15" i="12"/>
  <c r="I15" i="12"/>
  <c r="F15" i="12"/>
  <c r="Q13" i="12"/>
  <c r="P13" i="12"/>
  <c r="R13" i="12" s="1"/>
  <c r="O13" i="12"/>
  <c r="L13" i="12"/>
  <c r="I13" i="12"/>
  <c r="F13" i="12"/>
  <c r="R11" i="12"/>
  <c r="Q11" i="12"/>
  <c r="P11" i="12"/>
  <c r="P9" i="12" s="1"/>
  <c r="O11" i="12"/>
  <c r="O9" i="12" s="1"/>
  <c r="L11" i="12"/>
  <c r="L9" i="12" s="1"/>
  <c r="I11" i="12"/>
  <c r="F11" i="12"/>
  <c r="Q9" i="12"/>
  <c r="H35" i="12" s="1"/>
  <c r="N9" i="12"/>
  <c r="M9" i="12"/>
  <c r="K9" i="12"/>
  <c r="J9" i="12"/>
  <c r="I9" i="12"/>
  <c r="H9" i="12"/>
  <c r="P29" i="12" s="1"/>
  <c r="G9" i="12"/>
  <c r="E9" i="12"/>
  <c r="F9" i="12" s="1"/>
  <c r="B9" i="12"/>
  <c r="R9" i="12" l="1"/>
  <c r="H33" i="12"/>
  <c r="Q25" i="11"/>
  <c r="P25" i="11"/>
  <c r="R25" i="11" s="1"/>
  <c r="O25" i="11"/>
  <c r="L25" i="11"/>
  <c r="I25" i="11"/>
  <c r="F25" i="11"/>
  <c r="R23" i="11"/>
  <c r="Q23" i="11"/>
  <c r="P23" i="11"/>
  <c r="O23" i="11"/>
  <c r="L23" i="11"/>
  <c r="I23" i="11"/>
  <c r="F23" i="11"/>
  <c r="Q21" i="11"/>
  <c r="R21" i="11" s="1"/>
  <c r="P21" i="11"/>
  <c r="O21" i="11"/>
  <c r="L21" i="11"/>
  <c r="I21" i="11"/>
  <c r="F21" i="11"/>
  <c r="Q19" i="11"/>
  <c r="P19" i="11"/>
  <c r="R19" i="11" s="1"/>
  <c r="O19" i="11"/>
  <c r="L19" i="11"/>
  <c r="I19" i="11"/>
  <c r="F19" i="11"/>
  <c r="Q17" i="11"/>
  <c r="P17" i="11"/>
  <c r="R17" i="11" s="1"/>
  <c r="O17" i="11"/>
  <c r="L17" i="11"/>
  <c r="I17" i="11"/>
  <c r="F17" i="11"/>
  <c r="R15" i="11"/>
  <c r="Q15" i="11"/>
  <c r="P15" i="11"/>
  <c r="O15" i="11"/>
  <c r="L15" i="11"/>
  <c r="L9" i="11" s="1"/>
  <c r="I15" i="11"/>
  <c r="F15" i="11"/>
  <c r="Q13" i="11"/>
  <c r="R13" i="11" s="1"/>
  <c r="P13" i="11"/>
  <c r="O13" i="11"/>
  <c r="L13" i="11"/>
  <c r="I13" i="11"/>
  <c r="F13" i="11"/>
  <c r="Q11" i="11"/>
  <c r="Q9" i="11" s="1"/>
  <c r="P11" i="11"/>
  <c r="P9" i="11" s="1"/>
  <c r="O11" i="11"/>
  <c r="L11" i="11"/>
  <c r="I11" i="11"/>
  <c r="I9" i="11" s="1"/>
  <c r="F11" i="11"/>
  <c r="O9" i="11"/>
  <c r="N9" i="11"/>
  <c r="M9" i="11"/>
  <c r="K9" i="11"/>
  <c r="J9" i="11"/>
  <c r="H9" i="11"/>
  <c r="P29" i="11" s="1"/>
  <c r="G9" i="11"/>
  <c r="E9" i="11"/>
  <c r="B9" i="11"/>
  <c r="H29" i="11" s="1"/>
  <c r="P31" i="10"/>
  <c r="H31" i="10"/>
  <c r="Q25" i="10"/>
  <c r="R25" i="10" s="1"/>
  <c r="P25" i="10"/>
  <c r="O25" i="10"/>
  <c r="L25" i="10"/>
  <c r="I25" i="10"/>
  <c r="F25" i="10"/>
  <c r="Q23" i="10"/>
  <c r="P23" i="10"/>
  <c r="R23" i="10" s="1"/>
  <c r="O23" i="10"/>
  <c r="L23" i="10"/>
  <c r="I23" i="10"/>
  <c r="F23" i="10"/>
  <c r="Q21" i="10"/>
  <c r="P21" i="10"/>
  <c r="R21" i="10" s="1"/>
  <c r="O21" i="10"/>
  <c r="L21" i="10"/>
  <c r="I21" i="10"/>
  <c r="F21" i="10"/>
  <c r="R19" i="10"/>
  <c r="Q19" i="10"/>
  <c r="P19" i="10"/>
  <c r="O19" i="10"/>
  <c r="L19" i="10"/>
  <c r="I19" i="10"/>
  <c r="F19" i="10"/>
  <c r="Q17" i="10"/>
  <c r="R17" i="10" s="1"/>
  <c r="P17" i="10"/>
  <c r="O17" i="10"/>
  <c r="L17" i="10"/>
  <c r="I17" i="10"/>
  <c r="F17" i="10"/>
  <c r="Q15" i="10"/>
  <c r="P15" i="10"/>
  <c r="R15" i="10" s="1"/>
  <c r="O15" i="10"/>
  <c r="L15" i="10"/>
  <c r="I15" i="10"/>
  <c r="F15" i="10"/>
  <c r="Q13" i="10"/>
  <c r="P13" i="10"/>
  <c r="R13" i="10" s="1"/>
  <c r="O13" i="10"/>
  <c r="L13" i="10"/>
  <c r="I13" i="10"/>
  <c r="F13" i="10"/>
  <c r="R11" i="10"/>
  <c r="Q11" i="10"/>
  <c r="P11" i="10"/>
  <c r="P9" i="10" s="1"/>
  <c r="O11" i="10"/>
  <c r="O9" i="10" s="1"/>
  <c r="L11" i="10"/>
  <c r="L9" i="10" s="1"/>
  <c r="I11" i="10"/>
  <c r="F11" i="10"/>
  <c r="Q9" i="10"/>
  <c r="H35" i="10" s="1"/>
  <c r="N9" i="10"/>
  <c r="M9" i="10"/>
  <c r="K9" i="10"/>
  <c r="J9" i="10"/>
  <c r="I9" i="10"/>
  <c r="H9" i="10"/>
  <c r="P29" i="10" s="1"/>
  <c r="G9" i="10"/>
  <c r="E9" i="10"/>
  <c r="F9" i="10" s="1"/>
  <c r="B9" i="10"/>
  <c r="H29" i="10" s="1"/>
  <c r="H35" i="11" l="1"/>
  <c r="H33" i="11"/>
  <c r="R11" i="11"/>
  <c r="R9" i="11" s="1"/>
  <c r="H31" i="11"/>
  <c r="F9" i="11"/>
  <c r="P31" i="11"/>
  <c r="R9" i="10"/>
  <c r="H33" i="10"/>
  <c r="H31" i="8"/>
  <c r="Q25" i="8"/>
  <c r="P25" i="8"/>
  <c r="R25" i="8" s="1"/>
  <c r="O25" i="8"/>
  <c r="L25" i="8"/>
  <c r="I25" i="8"/>
  <c r="F25" i="8"/>
  <c r="Q23" i="8"/>
  <c r="P23" i="8"/>
  <c r="R23" i="8" s="1"/>
  <c r="O23" i="8"/>
  <c r="L23" i="8"/>
  <c r="I23" i="8"/>
  <c r="F23" i="8"/>
  <c r="R21" i="8"/>
  <c r="Q21" i="8"/>
  <c r="P21" i="8"/>
  <c r="O21" i="8"/>
  <c r="L21" i="8"/>
  <c r="I21" i="8"/>
  <c r="F21" i="8"/>
  <c r="Q19" i="8"/>
  <c r="R19" i="8" s="1"/>
  <c r="P19" i="8"/>
  <c r="O19" i="8"/>
  <c r="L19" i="8"/>
  <c r="I19" i="8"/>
  <c r="F19" i="8"/>
  <c r="Q17" i="8"/>
  <c r="P17" i="8"/>
  <c r="R17" i="8" s="1"/>
  <c r="O17" i="8"/>
  <c r="L17" i="8"/>
  <c r="I17" i="8"/>
  <c r="F17" i="8"/>
  <c r="Q15" i="8"/>
  <c r="P15" i="8"/>
  <c r="R15" i="8" s="1"/>
  <c r="O15" i="8"/>
  <c r="L15" i="8"/>
  <c r="I15" i="8"/>
  <c r="F15" i="8"/>
  <c r="R13" i="8"/>
  <c r="Q13" i="8"/>
  <c r="P13" i="8"/>
  <c r="O13" i="8"/>
  <c r="O9" i="8" s="1"/>
  <c r="L13" i="8"/>
  <c r="I13" i="8"/>
  <c r="F13" i="8"/>
  <c r="Q11" i="8"/>
  <c r="Q9" i="8" s="1"/>
  <c r="P11" i="8"/>
  <c r="O11" i="8"/>
  <c r="L11" i="8"/>
  <c r="I11" i="8"/>
  <c r="I9" i="8" s="1"/>
  <c r="F11" i="8"/>
  <c r="P9" i="8"/>
  <c r="N9" i="8"/>
  <c r="M9" i="8"/>
  <c r="L9" i="8"/>
  <c r="K9" i="8"/>
  <c r="J9" i="8"/>
  <c r="H9" i="8"/>
  <c r="P29" i="8" s="1"/>
  <c r="G9" i="8"/>
  <c r="E9" i="8"/>
  <c r="B9" i="8"/>
  <c r="H29" i="8" s="1"/>
  <c r="H35" i="8" l="1"/>
  <c r="H33" i="8"/>
  <c r="R11" i="8"/>
  <c r="R9" i="8" s="1"/>
  <c r="F9" i="8"/>
  <c r="P31" i="8"/>
  <c r="H31" i="9"/>
  <c r="H29" i="9"/>
  <c r="Q25" i="9"/>
  <c r="P25" i="9"/>
  <c r="R25" i="9" s="1"/>
  <c r="O25" i="9"/>
  <c r="L25" i="9"/>
  <c r="I25" i="9"/>
  <c r="F25" i="9"/>
  <c r="Q23" i="9"/>
  <c r="P23" i="9"/>
  <c r="R23" i="9" s="1"/>
  <c r="O23" i="9"/>
  <c r="L23" i="9"/>
  <c r="I23" i="9"/>
  <c r="F23" i="9"/>
  <c r="Q21" i="9"/>
  <c r="P21" i="9"/>
  <c r="R21" i="9" s="1"/>
  <c r="O21" i="9"/>
  <c r="L21" i="9"/>
  <c r="I21" i="9"/>
  <c r="F21" i="9"/>
  <c r="R19" i="9"/>
  <c r="Q19" i="9"/>
  <c r="P19" i="9"/>
  <c r="O19" i="9"/>
  <c r="L19" i="9"/>
  <c r="I19" i="9"/>
  <c r="I9" i="9" s="1"/>
  <c r="F19" i="9"/>
  <c r="Q17" i="9"/>
  <c r="P17" i="9"/>
  <c r="R17" i="9" s="1"/>
  <c r="O17" i="9"/>
  <c r="L17" i="9"/>
  <c r="I17" i="9"/>
  <c r="F17" i="9"/>
  <c r="R15" i="9"/>
  <c r="Q15" i="9"/>
  <c r="P15" i="9"/>
  <c r="O15" i="9"/>
  <c r="L15" i="9"/>
  <c r="I15" i="9"/>
  <c r="F15" i="9"/>
  <c r="Q13" i="9"/>
  <c r="R13" i="9" s="1"/>
  <c r="P13" i="9"/>
  <c r="O13" i="9"/>
  <c r="L13" i="9"/>
  <c r="I13" i="9"/>
  <c r="F13" i="9"/>
  <c r="Q11" i="9"/>
  <c r="Q9" i="9" s="1"/>
  <c r="P11" i="9"/>
  <c r="P9" i="9" s="1"/>
  <c r="O11" i="9"/>
  <c r="L11" i="9"/>
  <c r="L9" i="9" s="1"/>
  <c r="I11" i="9"/>
  <c r="F11" i="9"/>
  <c r="O9" i="9"/>
  <c r="N9" i="9"/>
  <c r="M9" i="9"/>
  <c r="K9" i="9"/>
  <c r="J9" i="9"/>
  <c r="H9" i="9"/>
  <c r="P31" i="9" s="1"/>
  <c r="G9" i="9"/>
  <c r="E9" i="9"/>
  <c r="F9" i="9" s="1"/>
  <c r="B9" i="9"/>
  <c r="H35" i="9" l="1"/>
  <c r="H33" i="9"/>
  <c r="R11" i="9"/>
  <c r="R9" i="9" s="1"/>
  <c r="P29" i="9"/>
  <c r="H33" i="7"/>
  <c r="H31" i="7"/>
  <c r="H29" i="7"/>
  <c r="Q25" i="7"/>
  <c r="P25" i="7"/>
  <c r="R25" i="7" s="1"/>
  <c r="O25" i="7"/>
  <c r="L25" i="7"/>
  <c r="I25" i="7"/>
  <c r="F25" i="7"/>
  <c r="Q23" i="7"/>
  <c r="P23" i="7"/>
  <c r="R23" i="7" s="1"/>
  <c r="O23" i="7"/>
  <c r="L23" i="7"/>
  <c r="I23" i="7"/>
  <c r="F23" i="7"/>
  <c r="Q21" i="7"/>
  <c r="P21" i="7"/>
  <c r="R21" i="7" s="1"/>
  <c r="O21" i="7"/>
  <c r="L21" i="7"/>
  <c r="I21" i="7"/>
  <c r="F21" i="7"/>
  <c r="R19" i="7"/>
  <c r="Q19" i="7"/>
  <c r="P19" i="7"/>
  <c r="O19" i="7"/>
  <c r="L19" i="7"/>
  <c r="I19" i="7"/>
  <c r="F19" i="7"/>
  <c r="Q17" i="7"/>
  <c r="P17" i="7"/>
  <c r="R17" i="7" s="1"/>
  <c r="O17" i="7"/>
  <c r="L17" i="7"/>
  <c r="I17" i="7"/>
  <c r="F17" i="7"/>
  <c r="Q15" i="7"/>
  <c r="P15" i="7"/>
  <c r="R15" i="7" s="1"/>
  <c r="O15" i="7"/>
  <c r="L15" i="7"/>
  <c r="I15" i="7"/>
  <c r="F15" i="7"/>
  <c r="Q13" i="7"/>
  <c r="P13" i="7"/>
  <c r="R13" i="7" s="1"/>
  <c r="O13" i="7"/>
  <c r="L13" i="7"/>
  <c r="I13" i="7"/>
  <c r="F13" i="7"/>
  <c r="R11" i="7"/>
  <c r="Q11" i="7"/>
  <c r="P11" i="7"/>
  <c r="P9" i="7" s="1"/>
  <c r="O11" i="7"/>
  <c r="L11" i="7"/>
  <c r="L9" i="7" s="1"/>
  <c r="I11" i="7"/>
  <c r="F11" i="7"/>
  <c r="Q9" i="7"/>
  <c r="H35" i="7" s="1"/>
  <c r="O9" i="7"/>
  <c r="N9" i="7"/>
  <c r="M9" i="7"/>
  <c r="K9" i="7"/>
  <c r="J9" i="7"/>
  <c r="I9" i="7"/>
  <c r="H9" i="7"/>
  <c r="P29" i="7" s="1"/>
  <c r="G9" i="7"/>
  <c r="E9" i="7"/>
  <c r="B9" i="7"/>
  <c r="F9" i="7" s="1"/>
  <c r="R9" i="7" l="1"/>
  <c r="P31" i="7"/>
  <c r="P31" i="6"/>
  <c r="H31" i="6"/>
  <c r="H29" i="6"/>
  <c r="Q25" i="6"/>
  <c r="R25" i="6" s="1"/>
  <c r="P25" i="6"/>
  <c r="O25" i="6"/>
  <c r="L25" i="6"/>
  <c r="I25" i="6"/>
  <c r="F25" i="6"/>
  <c r="Q23" i="6"/>
  <c r="P23" i="6"/>
  <c r="R23" i="6" s="1"/>
  <c r="O23" i="6"/>
  <c r="L23" i="6"/>
  <c r="I23" i="6"/>
  <c r="F23" i="6"/>
  <c r="Q21" i="6"/>
  <c r="P21" i="6"/>
  <c r="R21" i="6" s="1"/>
  <c r="O21" i="6"/>
  <c r="L21" i="6"/>
  <c r="I21" i="6"/>
  <c r="F21" i="6"/>
  <c r="R19" i="6"/>
  <c r="Q19" i="6"/>
  <c r="P19" i="6"/>
  <c r="O19" i="6"/>
  <c r="L19" i="6"/>
  <c r="I19" i="6"/>
  <c r="F19" i="6"/>
  <c r="Q17" i="6"/>
  <c r="R17" i="6" s="1"/>
  <c r="P17" i="6"/>
  <c r="O17" i="6"/>
  <c r="L17" i="6"/>
  <c r="I17" i="6"/>
  <c r="F17" i="6"/>
  <c r="Q15" i="6"/>
  <c r="P15" i="6"/>
  <c r="R15" i="6" s="1"/>
  <c r="O15" i="6"/>
  <c r="L15" i="6"/>
  <c r="I15" i="6"/>
  <c r="F15" i="6"/>
  <c r="Q13" i="6"/>
  <c r="P13" i="6"/>
  <c r="R13" i="6" s="1"/>
  <c r="O13" i="6"/>
  <c r="L13" i="6"/>
  <c r="I13" i="6"/>
  <c r="F13" i="6"/>
  <c r="R11" i="6"/>
  <c r="Q11" i="6"/>
  <c r="P11" i="6"/>
  <c r="P9" i="6" s="1"/>
  <c r="O11" i="6"/>
  <c r="O9" i="6" s="1"/>
  <c r="L11" i="6"/>
  <c r="L9" i="6" s="1"/>
  <c r="I11" i="6"/>
  <c r="F11" i="6"/>
  <c r="Q9" i="6"/>
  <c r="H35" i="6" s="1"/>
  <c r="N9" i="6"/>
  <c r="M9" i="6"/>
  <c r="K9" i="6"/>
  <c r="J9" i="6"/>
  <c r="I9" i="6"/>
  <c r="H9" i="6"/>
  <c r="P29" i="6" s="1"/>
  <c r="G9" i="6"/>
  <c r="E9" i="6"/>
  <c r="F9" i="6" s="1"/>
  <c r="B9" i="6"/>
  <c r="R9" i="6" l="1"/>
  <c r="H33" i="6"/>
  <c r="H31" i="2"/>
  <c r="H29" i="2"/>
  <c r="Q25" i="2"/>
  <c r="R25" i="2" s="1"/>
  <c r="P25" i="2"/>
  <c r="O25" i="2"/>
  <c r="L25" i="2"/>
  <c r="I25" i="2"/>
  <c r="F25" i="2"/>
  <c r="Q23" i="2"/>
  <c r="P23" i="2"/>
  <c r="R23" i="2" s="1"/>
  <c r="O23" i="2"/>
  <c r="L23" i="2"/>
  <c r="I23" i="2"/>
  <c r="F23" i="2"/>
  <c r="Q21" i="2"/>
  <c r="P21" i="2"/>
  <c r="R21" i="2" s="1"/>
  <c r="O21" i="2"/>
  <c r="L21" i="2"/>
  <c r="I21" i="2"/>
  <c r="F21" i="2"/>
  <c r="R19" i="2"/>
  <c r="Q19" i="2"/>
  <c r="P19" i="2"/>
  <c r="O19" i="2"/>
  <c r="L19" i="2"/>
  <c r="I19" i="2"/>
  <c r="F19" i="2"/>
  <c r="Q17" i="2"/>
  <c r="R17" i="2" s="1"/>
  <c r="P17" i="2"/>
  <c r="O17" i="2"/>
  <c r="L17" i="2"/>
  <c r="I17" i="2"/>
  <c r="F17" i="2"/>
  <c r="Q15" i="2"/>
  <c r="P15" i="2"/>
  <c r="R15" i="2" s="1"/>
  <c r="O15" i="2"/>
  <c r="L15" i="2"/>
  <c r="I15" i="2"/>
  <c r="F15" i="2"/>
  <c r="Q13" i="2"/>
  <c r="P13" i="2"/>
  <c r="R13" i="2" s="1"/>
  <c r="O13" i="2"/>
  <c r="O9" i="2" s="1"/>
  <c r="L13" i="2"/>
  <c r="I13" i="2"/>
  <c r="F13" i="2"/>
  <c r="R11" i="2"/>
  <c r="Q11" i="2"/>
  <c r="P11" i="2"/>
  <c r="P9" i="2" s="1"/>
  <c r="O11" i="2"/>
  <c r="L11" i="2"/>
  <c r="L9" i="2" s="1"/>
  <c r="I11" i="2"/>
  <c r="F11" i="2"/>
  <c r="Q9" i="2"/>
  <c r="H35" i="2" s="1"/>
  <c r="N9" i="2"/>
  <c r="M9" i="2"/>
  <c r="K9" i="2"/>
  <c r="J9" i="2"/>
  <c r="I9" i="2"/>
  <c r="H9" i="2"/>
  <c r="P29" i="2" s="1"/>
  <c r="G9" i="2"/>
  <c r="E9" i="2"/>
  <c r="F9" i="2" s="1"/>
  <c r="B9" i="2"/>
  <c r="R9" i="2" l="1"/>
  <c r="P31" i="2"/>
  <c r="H33" i="2"/>
  <c r="P29" i="3"/>
  <c r="H29" i="3"/>
  <c r="Q25" i="3"/>
  <c r="R25" i="3" s="1"/>
  <c r="P25" i="3"/>
  <c r="O25" i="3"/>
  <c r="L25" i="3"/>
  <c r="I25" i="3"/>
  <c r="F25" i="3"/>
  <c r="Q23" i="3"/>
  <c r="P23" i="3"/>
  <c r="R23" i="3" s="1"/>
  <c r="O23" i="3"/>
  <c r="L23" i="3"/>
  <c r="I23" i="3"/>
  <c r="F23" i="3"/>
  <c r="Q21" i="3"/>
  <c r="P21" i="3"/>
  <c r="R21" i="3" s="1"/>
  <c r="O21" i="3"/>
  <c r="L21" i="3"/>
  <c r="I21" i="3"/>
  <c r="F21" i="3"/>
  <c r="Q19" i="3"/>
  <c r="P19" i="3"/>
  <c r="R19" i="3" s="1"/>
  <c r="O19" i="3"/>
  <c r="L19" i="3"/>
  <c r="I19" i="3"/>
  <c r="F19" i="3"/>
  <c r="Q17" i="3"/>
  <c r="P17" i="3"/>
  <c r="R17" i="3" s="1"/>
  <c r="O17" i="3"/>
  <c r="L17" i="3"/>
  <c r="I17" i="3"/>
  <c r="F17" i="3"/>
  <c r="Q15" i="3"/>
  <c r="P15" i="3"/>
  <c r="R15" i="3" s="1"/>
  <c r="O15" i="3"/>
  <c r="O9" i="3" s="1"/>
  <c r="L15" i="3"/>
  <c r="L9" i="3" s="1"/>
  <c r="I15" i="3"/>
  <c r="F15" i="3"/>
  <c r="Q13" i="3"/>
  <c r="P13" i="3"/>
  <c r="R13" i="3" s="1"/>
  <c r="O13" i="3"/>
  <c r="L13" i="3"/>
  <c r="I13" i="3"/>
  <c r="F13" i="3"/>
  <c r="R11" i="3"/>
  <c r="Q11" i="3"/>
  <c r="P11" i="3"/>
  <c r="P9" i="3" s="1"/>
  <c r="O11" i="3"/>
  <c r="L11" i="3"/>
  <c r="I11" i="3"/>
  <c r="F11" i="3"/>
  <c r="Q9" i="3"/>
  <c r="H35" i="3" s="1"/>
  <c r="N9" i="3"/>
  <c r="M9" i="3"/>
  <c r="K9" i="3"/>
  <c r="J9" i="3"/>
  <c r="I9" i="3"/>
  <c r="H9" i="3"/>
  <c r="P31" i="3" s="1"/>
  <c r="G9" i="3"/>
  <c r="E9" i="3"/>
  <c r="B9" i="3"/>
  <c r="F9" i="3" s="1"/>
  <c r="R9" i="3" l="1"/>
  <c r="H31" i="3"/>
  <c r="H33" i="3"/>
  <c r="H31" i="5"/>
  <c r="H29" i="5"/>
  <c r="Q25" i="5"/>
  <c r="P25" i="5"/>
  <c r="R25" i="5" s="1"/>
  <c r="O25" i="5"/>
  <c r="L25" i="5"/>
  <c r="I25" i="5"/>
  <c r="F25" i="5"/>
  <c r="R23" i="5"/>
  <c r="Q23" i="5"/>
  <c r="P23" i="5"/>
  <c r="O23" i="5"/>
  <c r="L23" i="5"/>
  <c r="I23" i="5"/>
  <c r="F23" i="5"/>
  <c r="Q21" i="5"/>
  <c r="R21" i="5" s="1"/>
  <c r="P21" i="5"/>
  <c r="O21" i="5"/>
  <c r="L21" i="5"/>
  <c r="I21" i="5"/>
  <c r="F21" i="5"/>
  <c r="Q19" i="5"/>
  <c r="P19" i="5"/>
  <c r="R19" i="5" s="1"/>
  <c r="O19" i="5"/>
  <c r="L19" i="5"/>
  <c r="I19" i="5"/>
  <c r="F19" i="5"/>
  <c r="Q17" i="5"/>
  <c r="P17" i="5"/>
  <c r="R17" i="5" s="1"/>
  <c r="O17" i="5"/>
  <c r="L17" i="5"/>
  <c r="I17" i="5"/>
  <c r="F17" i="5"/>
  <c r="R15" i="5"/>
  <c r="Q15" i="5"/>
  <c r="P15" i="5"/>
  <c r="O15" i="5"/>
  <c r="L15" i="5"/>
  <c r="L9" i="5" s="1"/>
  <c r="I15" i="5"/>
  <c r="F15" i="5"/>
  <c r="Q13" i="5"/>
  <c r="R13" i="5" s="1"/>
  <c r="P13" i="5"/>
  <c r="O13" i="5"/>
  <c r="L13" i="5"/>
  <c r="I13" i="5"/>
  <c r="F13" i="5"/>
  <c r="Q11" i="5"/>
  <c r="Q9" i="5" s="1"/>
  <c r="P11" i="5"/>
  <c r="R11" i="5" s="1"/>
  <c r="O11" i="5"/>
  <c r="L11" i="5"/>
  <c r="I11" i="5"/>
  <c r="I9" i="5" s="1"/>
  <c r="F11" i="5"/>
  <c r="O9" i="5"/>
  <c r="N9" i="5"/>
  <c r="M9" i="5"/>
  <c r="K9" i="5"/>
  <c r="J9" i="5"/>
  <c r="H9" i="5"/>
  <c r="P31" i="5" s="1"/>
  <c r="G9" i="5"/>
  <c r="E9" i="5"/>
  <c r="B9" i="5"/>
  <c r="F9" i="5" s="1"/>
  <c r="R9" i="5" l="1"/>
  <c r="H35" i="5"/>
  <c r="H33" i="5"/>
  <c r="P9" i="5"/>
  <c r="P29" i="5"/>
  <c r="N11" i="1"/>
  <c r="M11" i="1"/>
  <c r="K11" i="1"/>
  <c r="J11" i="1"/>
  <c r="H11" i="1"/>
  <c r="G11" i="1"/>
  <c r="B11" i="1"/>
  <c r="N25" i="1" l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K25" i="1"/>
  <c r="J25" i="1"/>
  <c r="K23" i="1"/>
  <c r="J23" i="1"/>
  <c r="K21" i="1"/>
  <c r="J21" i="1"/>
  <c r="K19" i="1"/>
  <c r="J19" i="1"/>
  <c r="K17" i="1"/>
  <c r="J17" i="1"/>
  <c r="K15" i="1"/>
  <c r="J15" i="1"/>
  <c r="K13" i="1"/>
  <c r="J13" i="1"/>
  <c r="H25" i="1"/>
  <c r="H23" i="1"/>
  <c r="H21" i="1"/>
  <c r="H19" i="1"/>
  <c r="H17" i="1"/>
  <c r="H15" i="1"/>
  <c r="H13" i="1"/>
  <c r="G25" i="1"/>
  <c r="G23" i="1"/>
  <c r="G21" i="1"/>
  <c r="G19" i="1"/>
  <c r="G17" i="1"/>
  <c r="G15" i="1"/>
  <c r="G13" i="1"/>
  <c r="D10" i="1"/>
  <c r="D9" i="1"/>
  <c r="C9" i="1"/>
  <c r="B25" i="1"/>
  <c r="B23" i="1"/>
  <c r="B21" i="1"/>
  <c r="B19" i="1"/>
  <c r="B17" i="1"/>
  <c r="B15" i="1"/>
  <c r="B13" i="1"/>
  <c r="N9" i="1" l="1"/>
  <c r="H9" i="1"/>
  <c r="J9" i="1"/>
  <c r="M9" i="1"/>
  <c r="K9" i="1"/>
  <c r="G9" i="1"/>
  <c r="E9" i="1"/>
  <c r="B9" i="1"/>
  <c r="F9" i="1" l="1"/>
  <c r="Q25" i="1" l="1"/>
  <c r="P25" i="1"/>
  <c r="O25" i="1"/>
  <c r="L25" i="1"/>
  <c r="I25" i="1"/>
  <c r="F25" i="1"/>
  <c r="Q23" i="1"/>
  <c r="P23" i="1"/>
  <c r="O23" i="1"/>
  <c r="L23" i="1"/>
  <c r="I23" i="1"/>
  <c r="F23" i="1"/>
  <c r="Q21" i="1"/>
  <c r="P21" i="1"/>
  <c r="O21" i="1"/>
  <c r="L21" i="1"/>
  <c r="I21" i="1"/>
  <c r="F21" i="1"/>
  <c r="Q19" i="1"/>
  <c r="P19" i="1"/>
  <c r="O19" i="1"/>
  <c r="L19" i="1"/>
  <c r="I19" i="1"/>
  <c r="F19" i="1"/>
  <c r="Q17" i="1"/>
  <c r="P17" i="1"/>
  <c r="O17" i="1"/>
  <c r="L17" i="1"/>
  <c r="I17" i="1"/>
  <c r="F17" i="1"/>
  <c r="Q15" i="1"/>
  <c r="P15" i="1"/>
  <c r="O15" i="1"/>
  <c r="L15" i="1"/>
  <c r="I15" i="1"/>
  <c r="F15" i="1"/>
  <c r="Q13" i="1"/>
  <c r="P13" i="1"/>
  <c r="O13" i="1"/>
  <c r="L13" i="1"/>
  <c r="I13" i="1"/>
  <c r="F13" i="1"/>
  <c r="Q11" i="1"/>
  <c r="P11" i="1"/>
  <c r="O11" i="1"/>
  <c r="L11" i="1"/>
  <c r="I11" i="1"/>
  <c r="F11" i="1"/>
  <c r="R15" i="1" l="1"/>
  <c r="R19" i="1"/>
  <c r="R23" i="1"/>
  <c r="R25" i="1"/>
  <c r="L9" i="1"/>
  <c r="O9" i="1"/>
  <c r="R13" i="1"/>
  <c r="R17" i="1"/>
  <c r="R11" i="1"/>
  <c r="P9" i="1"/>
  <c r="R21" i="1"/>
  <c r="Q9" i="1"/>
  <c r="I9" i="1"/>
  <c r="R9" i="1" l="1"/>
</calcChain>
</file>

<file path=xl/sharedStrings.xml><?xml version="1.0" encoding="utf-8"?>
<sst xmlns="http://schemas.openxmlformats.org/spreadsheetml/2006/main" count="700" uniqueCount="56">
  <si>
    <t>単位：ｋ㎥</t>
  </si>
  <si>
    <t>日本産業・医療ガス協会</t>
  </si>
  <si>
    <t>地区別</t>
  </si>
  <si>
    <t>生産量</t>
  </si>
  <si>
    <t>仕　入　量　（会　員　外）</t>
  </si>
  <si>
    <t>販売量</t>
  </si>
  <si>
    <t>合         　　 計</t>
  </si>
  <si>
    <t>液体酸素</t>
  </si>
  <si>
    <t>パイプ</t>
  </si>
  <si>
    <t>小　計</t>
  </si>
  <si>
    <t>仕入量</t>
  </si>
  <si>
    <t>液　 体 　酸 　素</t>
  </si>
  <si>
    <t>パ  イ  プ  圧  送</t>
  </si>
  <si>
    <t>ボ　　ン　　ベ　　詰</t>
  </si>
  <si>
    <t>(ボンベ)</t>
  </si>
  <si>
    <t>合　 計</t>
  </si>
  <si>
    <t>会員会社</t>
  </si>
  <si>
    <t>一般用</t>
  </si>
  <si>
    <t>小　 計</t>
  </si>
  <si>
    <t>合 　計</t>
  </si>
  <si>
    <t>総合計</t>
  </si>
  <si>
    <t>北海道</t>
  </si>
  <si>
    <t>東　 北</t>
  </si>
  <si>
    <t>関   東</t>
  </si>
  <si>
    <t>東   海</t>
  </si>
  <si>
    <t>近   畿</t>
  </si>
  <si>
    <t>中   国</t>
  </si>
  <si>
    <t>四   国</t>
  </si>
  <si>
    <t>九   州</t>
  </si>
  <si>
    <t>＊備　考</t>
  </si>
  <si>
    <t>前月生産量</t>
  </si>
  <si>
    <t>ｋ㎥ に 対 す る 比</t>
  </si>
  <si>
    <t xml:space="preserve"> 前      月</t>
  </si>
  <si>
    <t>前年同月生産量</t>
  </si>
  <si>
    <t xml:space="preserve"> 前年同月</t>
  </si>
  <si>
    <t>前月一般販売量</t>
  </si>
  <si>
    <t>前年同月一般販売量</t>
  </si>
  <si>
    <t>窒素　生産・仕入・販売　実績表</t>
    <rPh sb="0" eb="2">
      <t>チッソ</t>
    </rPh>
    <phoneticPr fontId="2"/>
  </si>
  <si>
    <t>窒素　生産・仕入・販売　実績表</t>
  </si>
  <si>
    <t>液体窒素</t>
  </si>
  <si>
    <t>液　 体 　窒 　素</t>
  </si>
  <si>
    <t>ボンベ</t>
  </si>
  <si>
    <t>液体窒素一般販売量</t>
  </si>
  <si>
    <t>2021年</t>
    <phoneticPr fontId="2"/>
  </si>
  <si>
    <t>2021年　1月</t>
  </si>
  <si>
    <t>2021年　2月</t>
  </si>
  <si>
    <t>2021年　3月</t>
  </si>
  <si>
    <t>2021年　4月</t>
  </si>
  <si>
    <t>2021年　5月</t>
  </si>
  <si>
    <t>2021年　6月</t>
  </si>
  <si>
    <t>2021年　7月</t>
  </si>
  <si>
    <t>2021年　8月</t>
  </si>
  <si>
    <t>2021年　9月</t>
  </si>
  <si>
    <t>2021年　10月</t>
  </si>
  <si>
    <t>2021年　11月</t>
  </si>
  <si>
    <t>2021年　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</si>
</sst>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38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>
      <alignment vertical="center"/>
    </xf>
  </cellStyleXfs>
  <cellXfs count="160">
    <xf numFmtId="38" fontId="3" fillId="0" borderId="0" xfId="0" applyNumberFormat="1" applyFont="1" applyFill="1" applyBorder="1">
      <alignment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38" fontId="1" fillId="0" borderId="0" xfId="1" applyNumberFormat="1" applyFont="1" applyFill="1" applyBorder="1">
      <alignment vertical="center"/>
    </xf>
    <xf numFmtId="38" fontId="1" fillId="0" borderId="9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Font="1">
      <alignment vertical="center"/>
    </xf>
    <xf numFmtId="0" fontId="3" fillId="0" borderId="0" xfId="1">
      <alignment vertical="center"/>
    </xf>
    <xf numFmtId="0" fontId="1" fillId="0" borderId="0" xfId="1" applyFont="1" applyAlignment="1">
      <alignment horizontal="right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38" fontId="1" fillId="0" borderId="9" xfId="1" applyNumberFormat="1" applyFont="1" applyBorder="1">
      <alignment vertical="center"/>
    </xf>
    <xf numFmtId="176" fontId="1" fillId="0" borderId="9" xfId="1" applyNumberFormat="1" applyFont="1" applyBorder="1">
      <alignment vertical="center"/>
    </xf>
    <xf numFmtId="38" fontId="1" fillId="0" borderId="9" xfId="3" quotePrefix="1" applyFont="1" applyBorder="1">
      <alignment vertical="center"/>
    </xf>
    <xf numFmtId="38" fontId="1" fillId="0" borderId="9" xfId="3" applyFont="1" applyBorder="1">
      <alignment vertical="center"/>
    </xf>
    <xf numFmtId="38" fontId="1" fillId="0" borderId="9" xfId="3" applyFont="1" applyBorder="1" applyProtection="1">
      <alignment vertical="center"/>
      <protection locked="0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38" fontId="3" fillId="0" borderId="0" xfId="0" applyNumberFormat="1" applyFont="1" applyFill="1" applyBorder="1">
      <alignment vertical="center"/>
    </xf>
    <xf numFmtId="0" fontId="3" fillId="0" borderId="0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2" borderId="10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176" fontId="1" fillId="0" borderId="9" xfId="1" applyNumberFormat="1" applyFont="1" applyFill="1" applyBorder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distributed" vertical="center"/>
    </xf>
    <xf numFmtId="0" fontId="1" fillId="0" borderId="20" xfId="1" applyNumberFormat="1" applyFont="1" applyFill="1" applyBorder="1" applyAlignment="1">
      <alignment horizontal="left" vertical="center"/>
    </xf>
    <xf numFmtId="0" fontId="1" fillId="0" borderId="21" xfId="1" applyNumberFormat="1" applyFont="1" applyFill="1" applyBorder="1" applyAlignment="1">
      <alignment horizontal="left" vertical="center"/>
    </xf>
    <xf numFmtId="38" fontId="1" fillId="0" borderId="9" xfId="3" quotePrefix="1" applyFont="1" applyBorder="1">
      <alignment vertical="center"/>
    </xf>
    <xf numFmtId="38" fontId="1" fillId="0" borderId="9" xfId="3" applyFont="1" applyBorder="1">
      <alignment vertical="center"/>
    </xf>
    <xf numFmtId="38" fontId="1" fillId="0" borderId="9" xfId="3" applyFont="1" applyBorder="1" applyProtection="1">
      <alignment vertical="center"/>
      <protection locked="0"/>
    </xf>
    <xf numFmtId="38" fontId="1" fillId="0" borderId="9" xfId="1" applyNumberFormat="1" applyFont="1" applyFill="1" applyBorder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distributed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/>
    </xf>
    <xf numFmtId="0" fontId="1" fillId="2" borderId="2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6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distributed" vertical="center"/>
    </xf>
    <xf numFmtId="0" fontId="3" fillId="2" borderId="5" xfId="1" applyNumberFormat="1" applyFont="1" applyFill="1" applyBorder="1" applyAlignment="1">
      <alignment horizontal="distributed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38" fontId="1" fillId="0" borderId="13" xfId="1" applyNumberFormat="1" applyFont="1" applyFill="1" applyBorder="1" applyAlignment="1">
      <alignment horizontal="right" vertical="center"/>
    </xf>
    <xf numFmtId="38" fontId="1" fillId="0" borderId="12" xfId="1" applyNumberFormat="1" applyFont="1" applyFill="1" applyBorder="1" applyAlignment="1">
      <alignment horizontal="right" vertical="center"/>
    </xf>
    <xf numFmtId="38" fontId="1" fillId="0" borderId="9" xfId="1" applyNumberFormat="1" applyFont="1" applyFill="1" applyBorder="1" applyAlignment="1">
      <alignment horizontal="right" vertical="center"/>
    </xf>
    <xf numFmtId="38" fontId="1" fillId="3" borderId="9" xfId="1" applyNumberFormat="1" applyFont="1" applyFill="1" applyBorder="1" applyAlignment="1">
      <alignment horizontal="right" vertical="center"/>
    </xf>
    <xf numFmtId="38" fontId="1" fillId="0" borderId="11" xfId="1" applyNumberFormat="1" applyFont="1" applyFill="1" applyBorder="1" applyAlignment="1">
      <alignment horizontal="right" vertical="center"/>
    </xf>
    <xf numFmtId="38" fontId="1" fillId="0" borderId="14" xfId="1" applyNumberFormat="1" applyFont="1" applyFill="1" applyBorder="1" applyAlignment="1">
      <alignment horizontal="right" vertical="center"/>
    </xf>
    <xf numFmtId="38" fontId="1" fillId="0" borderId="15" xfId="1" applyNumberFormat="1" applyFont="1" applyFill="1" applyBorder="1" applyAlignment="1">
      <alignment horizontal="right" vertical="center"/>
    </xf>
    <xf numFmtId="38" fontId="1" fillId="0" borderId="19" xfId="1" applyNumberFormat="1" applyFont="1" applyFill="1" applyBorder="1" applyAlignment="1">
      <alignment horizontal="right" vertical="center"/>
    </xf>
    <xf numFmtId="38" fontId="1" fillId="0" borderId="18" xfId="1" applyNumberFormat="1" applyFont="1" applyFill="1" applyBorder="1" applyAlignment="1">
      <alignment horizontal="right" vertical="center"/>
    </xf>
    <xf numFmtId="38" fontId="1" fillId="0" borderId="17" xfId="1" applyNumberFormat="1" applyFont="1" applyFill="1" applyBorder="1" applyAlignment="1">
      <alignment horizontal="right" vertical="center"/>
    </xf>
    <xf numFmtId="0" fontId="1" fillId="2" borderId="16" xfId="1" applyNumberFormat="1" applyFont="1" applyFill="1" applyBorder="1" applyAlignment="1">
      <alignment horizontal="center" vertical="center"/>
    </xf>
    <xf numFmtId="38" fontId="1" fillId="3" borderId="17" xfId="1" applyNumberFormat="1" applyFont="1" applyFill="1" applyBorder="1" applyAlignment="1">
      <alignment horizontal="righ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distributed" vertical="center"/>
    </xf>
    <xf numFmtId="0" fontId="3" fillId="2" borderId="3" xfId="1" applyFill="1" applyBorder="1" applyAlignment="1">
      <alignment horizontal="distributed" vertical="center"/>
    </xf>
    <xf numFmtId="0" fontId="3" fillId="2" borderId="5" xfId="1" applyFill="1" applyBorder="1" applyAlignment="1">
      <alignment horizontal="distributed" vertical="center"/>
    </xf>
    <xf numFmtId="0" fontId="3" fillId="2" borderId="22" xfId="1" applyFill="1" applyBorder="1" applyAlignment="1">
      <alignment horizontal="center" vertical="center"/>
    </xf>
    <xf numFmtId="0" fontId="3" fillId="2" borderId="23" xfId="1" applyFill="1" applyBorder="1" applyAlignment="1">
      <alignment horizontal="center" vertical="center"/>
    </xf>
    <xf numFmtId="0" fontId="3" fillId="2" borderId="24" xfId="1" applyFill="1" applyBorder="1" applyAlignment="1">
      <alignment horizontal="center" vertical="center"/>
    </xf>
    <xf numFmtId="0" fontId="3" fillId="2" borderId="25" xfId="1" applyFill="1" applyBorder="1" applyAlignment="1">
      <alignment horizontal="center" vertical="center"/>
    </xf>
    <xf numFmtId="0" fontId="3" fillId="2" borderId="26" xfId="1" applyFill="1" applyBorder="1" applyAlignment="1">
      <alignment horizontal="center" vertical="center"/>
    </xf>
    <xf numFmtId="0" fontId="3" fillId="2" borderId="27" xfId="1" applyFill="1" applyBorder="1" applyAlignment="1">
      <alignment horizontal="center" vertical="center"/>
    </xf>
    <xf numFmtId="0" fontId="3" fillId="2" borderId="9" xfId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3" fillId="0" borderId="1" xfId="1" applyBorder="1" applyAlignment="1">
      <alignment horizontal="right" vertical="center"/>
    </xf>
    <xf numFmtId="38" fontId="1" fillId="0" borderId="13" xfId="1" applyNumberFormat="1" applyFont="1" applyBorder="1" applyAlignment="1">
      <alignment horizontal="right" vertical="center"/>
    </xf>
    <xf numFmtId="38" fontId="1" fillId="0" borderId="12" xfId="1" applyNumberFormat="1" applyFont="1" applyBorder="1" applyAlignment="1">
      <alignment horizontal="right" vertical="center"/>
    </xf>
    <xf numFmtId="38" fontId="1" fillId="0" borderId="11" xfId="1" applyNumberFormat="1" applyFont="1" applyBorder="1" applyAlignment="1">
      <alignment horizontal="right" vertical="center"/>
    </xf>
    <xf numFmtId="38" fontId="1" fillId="0" borderId="9" xfId="1" applyNumberFormat="1" applyFont="1" applyBorder="1" applyAlignment="1">
      <alignment horizontal="right" vertical="center"/>
    </xf>
    <xf numFmtId="38" fontId="1" fillId="0" borderId="14" xfId="1" applyNumberFormat="1" applyFont="1" applyBorder="1" applyAlignment="1">
      <alignment horizontal="right" vertical="center"/>
    </xf>
    <xf numFmtId="38" fontId="1" fillId="0" borderId="15" xfId="1" applyNumberFormat="1" applyFont="1" applyBorder="1" applyAlignment="1">
      <alignment horizontal="right" vertical="center"/>
    </xf>
    <xf numFmtId="0" fontId="1" fillId="2" borderId="16" xfId="1" applyFont="1" applyFill="1" applyBorder="1" applyAlignment="1">
      <alignment horizontal="center" vertical="center"/>
    </xf>
    <xf numFmtId="38" fontId="1" fillId="0" borderId="17" xfId="1" applyNumberFormat="1" applyFont="1" applyBorder="1" applyAlignment="1">
      <alignment horizontal="right" vertical="center"/>
    </xf>
    <xf numFmtId="38" fontId="1" fillId="0" borderId="18" xfId="1" applyNumberFormat="1" applyFont="1" applyBorder="1" applyAlignment="1">
      <alignment horizontal="right" vertical="center"/>
    </xf>
    <xf numFmtId="38" fontId="1" fillId="0" borderId="19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20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right" vertical="center"/>
    </xf>
    <xf numFmtId="0" fontId="3" fillId="2" borderId="22" xfId="1" applyNumberFormat="1" applyFont="1" applyFill="1" applyBorder="1" applyAlignment="1">
      <alignment horizontal="center" vertical="center"/>
    </xf>
    <xf numFmtId="0" fontId="3" fillId="2" borderId="23" xfId="1" applyNumberFormat="1" applyFont="1" applyFill="1" applyBorder="1" applyAlignment="1">
      <alignment horizontal="center" vertical="center"/>
    </xf>
    <xf numFmtId="0" fontId="3" fillId="2" borderId="24" xfId="1" applyNumberFormat="1" applyFont="1" applyFill="1" applyBorder="1" applyAlignment="1">
      <alignment horizontal="center" vertical="center"/>
    </xf>
    <xf numFmtId="0" fontId="3" fillId="2" borderId="25" xfId="1" applyNumberFormat="1" applyFont="1" applyFill="1" applyBorder="1" applyAlignment="1">
      <alignment horizontal="center" vertical="center"/>
    </xf>
    <xf numFmtId="0" fontId="3" fillId="2" borderId="26" xfId="1" applyNumberFormat="1" applyFont="1" applyFill="1" applyBorder="1" applyAlignment="1">
      <alignment horizontal="center" vertical="center"/>
    </xf>
    <xf numFmtId="0" fontId="3" fillId="2" borderId="27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distributed" vertical="center"/>
    </xf>
    <xf numFmtId="0" fontId="1" fillId="0" borderId="20" xfId="1" applyNumberFormat="1" applyFont="1" applyFill="1" applyBorder="1" applyAlignment="1">
      <alignment horizontal="left" vertical="center"/>
    </xf>
    <xf numFmtId="0" fontId="1" fillId="0" borderId="21" xfId="1" applyNumberFormat="1" applyFont="1" applyFill="1" applyBorder="1" applyAlignment="1">
      <alignment horizontal="left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2"/>
  <sheetViews>
    <sheetView tabSelected="1" zoomScaleNormal="100" workbookViewId="0"/>
  </sheetViews>
  <sheetFormatPr defaultColWidth="9" defaultRowHeight="13.5" x14ac:dyDescent="0.15"/>
  <cols>
    <col min="1" max="1" width="8.125" style="1" customWidth="1"/>
    <col min="2" max="2" width="7.5" style="1" customWidth="1"/>
    <col min="3" max="4" width="7.625" style="1" customWidth="1"/>
    <col min="5" max="10" width="7.5" style="1" customWidth="1"/>
    <col min="11" max="12" width="7.625" style="1" customWidth="1"/>
    <col min="13" max="16" width="7.5" style="1" customWidth="1"/>
    <col min="17" max="17" width="8.125" style="1" customWidth="1"/>
    <col min="18" max="18" width="9" style="1" customWidth="1"/>
    <col min="19" max="16384" width="9" style="1"/>
  </cols>
  <sheetData>
    <row r="1" spans="1:18" s="11" customFormat="1" ht="13.7" customHeight="1" x14ac:dyDescent="0.15">
      <c r="A1" s="12"/>
      <c r="B1" s="12"/>
      <c r="C1" s="12"/>
      <c r="D1" s="12"/>
      <c r="E1" s="12"/>
      <c r="F1" s="12"/>
      <c r="G1" s="93" t="s">
        <v>37</v>
      </c>
      <c r="H1" s="93"/>
      <c r="I1" s="93"/>
      <c r="J1" s="93"/>
      <c r="K1" s="93"/>
      <c r="L1" s="93"/>
      <c r="M1" s="12"/>
      <c r="N1" s="12"/>
      <c r="O1" s="12"/>
      <c r="P1" s="12"/>
      <c r="Q1" s="12"/>
    </row>
    <row r="2" spans="1:18" s="11" customFormat="1" x14ac:dyDescent="0.15">
      <c r="A2" s="12"/>
      <c r="B2" s="12"/>
      <c r="C2" s="12"/>
      <c r="D2" s="12"/>
      <c r="E2" s="12"/>
      <c r="F2" s="12"/>
      <c r="G2" s="12"/>
      <c r="H2" s="94" t="s">
        <v>43</v>
      </c>
      <c r="I2" s="94"/>
      <c r="J2" s="94"/>
      <c r="K2" s="94"/>
      <c r="L2" s="15"/>
      <c r="M2" s="12"/>
      <c r="N2" s="12"/>
      <c r="O2" s="12"/>
      <c r="P2" s="12"/>
      <c r="Q2" s="12"/>
    </row>
    <row r="3" spans="1:18" s="11" customForma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15">
      <c r="A5" s="2"/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5" t="s">
        <v>1</v>
      </c>
      <c r="Q5" s="95"/>
      <c r="R5" s="95"/>
    </row>
    <row r="6" spans="1:18" x14ac:dyDescent="0.15">
      <c r="A6" s="96" t="s">
        <v>2</v>
      </c>
      <c r="B6" s="98" t="s">
        <v>3</v>
      </c>
      <c r="C6" s="98" t="s">
        <v>4</v>
      </c>
      <c r="D6" s="98"/>
      <c r="E6" s="98"/>
      <c r="F6" s="4" t="s">
        <v>3</v>
      </c>
      <c r="G6" s="5"/>
      <c r="H6" s="100" t="s">
        <v>5</v>
      </c>
      <c r="I6" s="101"/>
      <c r="J6" s="101"/>
      <c r="K6" s="101"/>
      <c r="L6" s="101"/>
      <c r="M6" s="101"/>
      <c r="N6" s="102"/>
      <c r="O6" s="6"/>
      <c r="P6" s="103" t="s">
        <v>6</v>
      </c>
      <c r="Q6" s="103"/>
      <c r="R6" s="104"/>
    </row>
    <row r="7" spans="1:18" x14ac:dyDescent="0.15">
      <c r="A7" s="97"/>
      <c r="B7" s="99"/>
      <c r="C7" s="99" t="s">
        <v>7</v>
      </c>
      <c r="D7" s="7" t="s">
        <v>8</v>
      </c>
      <c r="E7" s="99" t="s">
        <v>9</v>
      </c>
      <c r="F7" s="8" t="s">
        <v>10</v>
      </c>
      <c r="G7" s="99" t="s">
        <v>11</v>
      </c>
      <c r="H7" s="99"/>
      <c r="I7" s="99"/>
      <c r="J7" s="99" t="s">
        <v>12</v>
      </c>
      <c r="K7" s="99"/>
      <c r="L7" s="99"/>
      <c r="M7" s="99" t="s">
        <v>13</v>
      </c>
      <c r="N7" s="99"/>
      <c r="O7" s="99"/>
      <c r="P7" s="105"/>
      <c r="Q7" s="105"/>
      <c r="R7" s="106"/>
    </row>
    <row r="8" spans="1:18" x14ac:dyDescent="0.15">
      <c r="A8" s="97"/>
      <c r="B8" s="99"/>
      <c r="C8" s="99"/>
      <c r="D8" s="7" t="s">
        <v>14</v>
      </c>
      <c r="E8" s="105"/>
      <c r="F8" s="9" t="s">
        <v>15</v>
      </c>
      <c r="G8" s="7" t="s">
        <v>16</v>
      </c>
      <c r="H8" s="7" t="s">
        <v>17</v>
      </c>
      <c r="I8" s="7" t="s">
        <v>18</v>
      </c>
      <c r="J8" s="7" t="s">
        <v>16</v>
      </c>
      <c r="K8" s="7" t="s">
        <v>17</v>
      </c>
      <c r="L8" s="7" t="s">
        <v>18</v>
      </c>
      <c r="M8" s="7" t="s">
        <v>16</v>
      </c>
      <c r="N8" s="7" t="s">
        <v>17</v>
      </c>
      <c r="O8" s="7" t="s">
        <v>18</v>
      </c>
      <c r="P8" s="7" t="s">
        <v>16</v>
      </c>
      <c r="Q8" s="7" t="s">
        <v>17</v>
      </c>
      <c r="R8" s="10" t="s">
        <v>19</v>
      </c>
    </row>
    <row r="9" spans="1:18" x14ac:dyDescent="0.15">
      <c r="A9" s="97" t="s">
        <v>20</v>
      </c>
      <c r="B9" s="107">
        <f>SUM(B11:B26)</f>
        <v>3724442</v>
      </c>
      <c r="C9" s="107">
        <f>SUM('1月:12月'!C9)</f>
        <v>280457</v>
      </c>
      <c r="D9" s="14">
        <f>SUM('1月:12月'!D9)</f>
        <v>568201</v>
      </c>
      <c r="E9" s="107">
        <f>SUM(C9:D10)</f>
        <v>855133</v>
      </c>
      <c r="F9" s="107">
        <f>B9+E9</f>
        <v>4579575</v>
      </c>
      <c r="G9" s="107">
        <f t="shared" ref="G9:R9" si="0">SUM(G11:G26)</f>
        <v>642014</v>
      </c>
      <c r="H9" s="107">
        <f t="shared" si="0"/>
        <v>2035650</v>
      </c>
      <c r="I9" s="107">
        <f t="shared" si="0"/>
        <v>2677664</v>
      </c>
      <c r="J9" s="107">
        <f t="shared" si="0"/>
        <v>199504</v>
      </c>
      <c r="K9" s="107">
        <f t="shared" si="0"/>
        <v>2309402</v>
      </c>
      <c r="L9" s="107">
        <f t="shared" si="0"/>
        <v>2508906</v>
      </c>
      <c r="M9" s="107">
        <f t="shared" si="0"/>
        <v>2893</v>
      </c>
      <c r="N9" s="107">
        <f t="shared" si="0"/>
        <v>11634</v>
      </c>
      <c r="O9" s="107">
        <f t="shared" si="0"/>
        <v>14527</v>
      </c>
      <c r="P9" s="107">
        <f t="shared" si="0"/>
        <v>844411</v>
      </c>
      <c r="Q9" s="107">
        <f t="shared" si="0"/>
        <v>4356686</v>
      </c>
      <c r="R9" s="111">
        <f t="shared" si="0"/>
        <v>5201097</v>
      </c>
    </row>
    <row r="10" spans="1:18" x14ac:dyDescent="0.15">
      <c r="A10" s="97"/>
      <c r="B10" s="108"/>
      <c r="C10" s="108"/>
      <c r="D10" s="14">
        <f>SUM('1月:12月'!D10)</f>
        <v>6475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1"/>
    </row>
    <row r="11" spans="1:18" x14ac:dyDescent="0.15">
      <c r="A11" s="97" t="s">
        <v>21</v>
      </c>
      <c r="B11" s="107">
        <f>SUM('1月:12月'!B11)</f>
        <v>32202</v>
      </c>
      <c r="C11" s="110"/>
      <c r="D11" s="110"/>
      <c r="E11" s="110"/>
      <c r="F11" s="107">
        <f>B11</f>
        <v>32202</v>
      </c>
      <c r="G11" s="107">
        <f>SUM('1月:12月'!G11)</f>
        <v>4725</v>
      </c>
      <c r="H11" s="107">
        <f>SUM('1月:12月'!H11)</f>
        <v>31530</v>
      </c>
      <c r="I11" s="109">
        <f>SUM(G11:H12)</f>
        <v>36255</v>
      </c>
      <c r="J11" s="107">
        <f>SUM('1月:12月'!J11)</f>
        <v>0</v>
      </c>
      <c r="K11" s="107">
        <f>SUM('1月:12月'!K11)</f>
        <v>15920</v>
      </c>
      <c r="L11" s="109">
        <f>SUM(J11:K12)</f>
        <v>15920</v>
      </c>
      <c r="M11" s="107">
        <f>SUM('1月:12月'!M11)</f>
        <v>144</v>
      </c>
      <c r="N11" s="107">
        <f>SUM('1月:12月'!N11)</f>
        <v>964</v>
      </c>
      <c r="O11" s="109">
        <f>SUM(M11:N12)</f>
        <v>1108</v>
      </c>
      <c r="P11" s="109">
        <f>G11+J11+M11</f>
        <v>4869</v>
      </c>
      <c r="Q11" s="109">
        <f>H11+K11+N11</f>
        <v>48414</v>
      </c>
      <c r="R11" s="112">
        <f>SUM(P11:Q12)</f>
        <v>53283</v>
      </c>
    </row>
    <row r="12" spans="1:18" x14ac:dyDescent="0.15">
      <c r="A12" s="97"/>
      <c r="B12" s="108"/>
      <c r="C12" s="110"/>
      <c r="D12" s="110"/>
      <c r="E12" s="110"/>
      <c r="F12" s="108"/>
      <c r="G12" s="108"/>
      <c r="H12" s="108"/>
      <c r="I12" s="109"/>
      <c r="J12" s="108"/>
      <c r="K12" s="108"/>
      <c r="L12" s="109"/>
      <c r="M12" s="108"/>
      <c r="N12" s="108"/>
      <c r="O12" s="109"/>
      <c r="P12" s="109"/>
      <c r="Q12" s="109"/>
      <c r="R12" s="113"/>
    </row>
    <row r="13" spans="1:18" x14ac:dyDescent="0.15">
      <c r="A13" s="97" t="s">
        <v>22</v>
      </c>
      <c r="B13" s="107">
        <f>SUM('1月:12月'!B13)</f>
        <v>141273</v>
      </c>
      <c r="C13" s="110"/>
      <c r="D13" s="110"/>
      <c r="E13" s="110"/>
      <c r="F13" s="107">
        <f>B13</f>
        <v>141273</v>
      </c>
      <c r="G13" s="107">
        <f>SUM('1月:12月'!G13)</f>
        <v>70788</v>
      </c>
      <c r="H13" s="107">
        <f>SUM('1月:12月'!H13)</f>
        <v>181283</v>
      </c>
      <c r="I13" s="109">
        <f>SUM(G13:H14)</f>
        <v>252071</v>
      </c>
      <c r="J13" s="107">
        <f>SUM('1月:12月'!J13)</f>
        <v>2</v>
      </c>
      <c r="K13" s="107">
        <f>SUM('1月:12月'!K13)</f>
        <v>35912</v>
      </c>
      <c r="L13" s="109">
        <f>SUM(J13:K14)</f>
        <v>35914</v>
      </c>
      <c r="M13" s="107">
        <f>SUM('1月:12月'!M13)</f>
        <v>1602</v>
      </c>
      <c r="N13" s="107">
        <f>SUM('1月:12月'!N13)</f>
        <v>2158</v>
      </c>
      <c r="O13" s="109">
        <f>SUM(M13:N14)</f>
        <v>3760</v>
      </c>
      <c r="P13" s="109">
        <f>G13+J13+M13</f>
        <v>72392</v>
      </c>
      <c r="Q13" s="109">
        <f>H13+K13+N13</f>
        <v>219353</v>
      </c>
      <c r="R13" s="112">
        <f>SUM(P13:Q14)</f>
        <v>291745</v>
      </c>
    </row>
    <row r="14" spans="1:18" x14ac:dyDescent="0.15">
      <c r="A14" s="97"/>
      <c r="B14" s="108"/>
      <c r="C14" s="110"/>
      <c r="D14" s="110"/>
      <c r="E14" s="110"/>
      <c r="F14" s="108"/>
      <c r="G14" s="108"/>
      <c r="H14" s="108"/>
      <c r="I14" s="109"/>
      <c r="J14" s="108"/>
      <c r="K14" s="108"/>
      <c r="L14" s="109"/>
      <c r="M14" s="108"/>
      <c r="N14" s="108"/>
      <c r="O14" s="109"/>
      <c r="P14" s="109"/>
      <c r="Q14" s="109"/>
      <c r="R14" s="113"/>
    </row>
    <row r="15" spans="1:18" x14ac:dyDescent="0.15">
      <c r="A15" s="97" t="s">
        <v>23</v>
      </c>
      <c r="B15" s="107">
        <f>SUM('1月:12月'!B15)</f>
        <v>1613604</v>
      </c>
      <c r="C15" s="110"/>
      <c r="D15" s="110"/>
      <c r="E15" s="110"/>
      <c r="F15" s="107">
        <f>B15</f>
        <v>1613604</v>
      </c>
      <c r="G15" s="107">
        <f>SUM('1月:12月'!G15)</f>
        <v>264287</v>
      </c>
      <c r="H15" s="107">
        <f>SUM('1月:12月'!H15)</f>
        <v>690813</v>
      </c>
      <c r="I15" s="109">
        <f>SUM(G15:H16)</f>
        <v>955100</v>
      </c>
      <c r="J15" s="107">
        <f>SUM('1月:12月'!J15)</f>
        <v>108217</v>
      </c>
      <c r="K15" s="107">
        <f>SUM('1月:12月'!K15)</f>
        <v>849497</v>
      </c>
      <c r="L15" s="109">
        <f>SUM(J15:K16)</f>
        <v>957714</v>
      </c>
      <c r="M15" s="107">
        <f>SUM('1月:12月'!M15)</f>
        <v>466</v>
      </c>
      <c r="N15" s="107">
        <f>SUM('1月:12月'!N15)</f>
        <v>3630</v>
      </c>
      <c r="O15" s="109">
        <f>SUM(M15:N16)</f>
        <v>4096</v>
      </c>
      <c r="P15" s="109">
        <f>G15+J15+M15</f>
        <v>372970</v>
      </c>
      <c r="Q15" s="109">
        <f>H15+K15+N15</f>
        <v>1543940</v>
      </c>
      <c r="R15" s="112">
        <f>SUM(P15:Q16)</f>
        <v>1916910</v>
      </c>
    </row>
    <row r="16" spans="1:18" x14ac:dyDescent="0.15">
      <c r="A16" s="97"/>
      <c r="B16" s="108"/>
      <c r="C16" s="110"/>
      <c r="D16" s="110"/>
      <c r="E16" s="110"/>
      <c r="F16" s="108"/>
      <c r="G16" s="108"/>
      <c r="H16" s="108"/>
      <c r="I16" s="109"/>
      <c r="J16" s="108"/>
      <c r="K16" s="108"/>
      <c r="L16" s="109"/>
      <c r="M16" s="108"/>
      <c r="N16" s="108"/>
      <c r="O16" s="109"/>
      <c r="P16" s="109"/>
      <c r="Q16" s="109"/>
      <c r="R16" s="113"/>
    </row>
    <row r="17" spans="1:18" x14ac:dyDescent="0.15">
      <c r="A17" s="97" t="s">
        <v>24</v>
      </c>
      <c r="B17" s="107">
        <f>SUM('1月:12月'!B17)</f>
        <v>502480</v>
      </c>
      <c r="C17" s="110"/>
      <c r="D17" s="110"/>
      <c r="E17" s="110"/>
      <c r="F17" s="107">
        <f>B17</f>
        <v>502480</v>
      </c>
      <c r="G17" s="107">
        <f>SUM('1月:12月'!G17)</f>
        <v>141507</v>
      </c>
      <c r="H17" s="107">
        <f>SUM('1月:12月'!H17)</f>
        <v>445194</v>
      </c>
      <c r="I17" s="109">
        <f>SUM(G17:H18)</f>
        <v>586701</v>
      </c>
      <c r="J17" s="107">
        <f>SUM('1月:12月'!J17)</f>
        <v>70326</v>
      </c>
      <c r="K17" s="107">
        <f>SUM('1月:12月'!K17)</f>
        <v>370872</v>
      </c>
      <c r="L17" s="109">
        <f>SUM(J17:K18)</f>
        <v>441198</v>
      </c>
      <c r="M17" s="107">
        <f>SUM('1月:12月'!M17)</f>
        <v>432</v>
      </c>
      <c r="N17" s="107">
        <f>SUM('1月:12月'!N17)</f>
        <v>1339</v>
      </c>
      <c r="O17" s="109">
        <f>SUM(M17:N18)</f>
        <v>1771</v>
      </c>
      <c r="P17" s="109">
        <f>G17+J17+M17</f>
        <v>212265</v>
      </c>
      <c r="Q17" s="109">
        <f>H17+K17+N17</f>
        <v>817405</v>
      </c>
      <c r="R17" s="112">
        <f>SUM(P17:Q18)</f>
        <v>1029670</v>
      </c>
    </row>
    <row r="18" spans="1:18" x14ac:dyDescent="0.15">
      <c r="A18" s="97"/>
      <c r="B18" s="108"/>
      <c r="C18" s="110"/>
      <c r="D18" s="110"/>
      <c r="E18" s="110"/>
      <c r="F18" s="108"/>
      <c r="G18" s="108"/>
      <c r="H18" s="108"/>
      <c r="I18" s="109"/>
      <c r="J18" s="108"/>
      <c r="K18" s="108"/>
      <c r="L18" s="109"/>
      <c r="M18" s="108"/>
      <c r="N18" s="108"/>
      <c r="O18" s="109"/>
      <c r="P18" s="109"/>
      <c r="Q18" s="109"/>
      <c r="R18" s="113"/>
    </row>
    <row r="19" spans="1:18" x14ac:dyDescent="0.15">
      <c r="A19" s="97" t="s">
        <v>25</v>
      </c>
      <c r="B19" s="107">
        <f>SUM('1月:12月'!B19)</f>
        <v>528870</v>
      </c>
      <c r="C19" s="110"/>
      <c r="D19" s="110"/>
      <c r="E19" s="110"/>
      <c r="F19" s="107">
        <f>B19</f>
        <v>528870</v>
      </c>
      <c r="G19" s="107">
        <f>SUM('1月:12月'!G19)</f>
        <v>57906</v>
      </c>
      <c r="H19" s="107">
        <f>SUM('1月:12月'!H19)</f>
        <v>399155</v>
      </c>
      <c r="I19" s="109">
        <f>SUM(G19:H20)</f>
        <v>457061</v>
      </c>
      <c r="J19" s="107">
        <f>SUM('1月:12月'!J19)</f>
        <v>2255</v>
      </c>
      <c r="K19" s="107">
        <f>SUM('1月:12月'!K19)</f>
        <v>253959</v>
      </c>
      <c r="L19" s="109">
        <f>SUM(J19:K20)</f>
        <v>256214</v>
      </c>
      <c r="M19" s="107">
        <f>SUM('1月:12月'!M19)</f>
        <v>38</v>
      </c>
      <c r="N19" s="107">
        <f>SUM('1月:12月'!N19)</f>
        <v>1421</v>
      </c>
      <c r="O19" s="109">
        <f>SUM(M19:N20)</f>
        <v>1459</v>
      </c>
      <c r="P19" s="109">
        <f>G19+J19+M19</f>
        <v>60199</v>
      </c>
      <c r="Q19" s="109">
        <f>H19+K19+N19</f>
        <v>654535</v>
      </c>
      <c r="R19" s="112">
        <f>SUM(P19:Q20)</f>
        <v>714734</v>
      </c>
    </row>
    <row r="20" spans="1:18" x14ac:dyDescent="0.15">
      <c r="A20" s="97"/>
      <c r="B20" s="108"/>
      <c r="C20" s="110"/>
      <c r="D20" s="110"/>
      <c r="E20" s="110"/>
      <c r="F20" s="108"/>
      <c r="G20" s="108"/>
      <c r="H20" s="108"/>
      <c r="I20" s="109"/>
      <c r="J20" s="108"/>
      <c r="K20" s="108"/>
      <c r="L20" s="109"/>
      <c r="M20" s="108"/>
      <c r="N20" s="108"/>
      <c r="O20" s="109"/>
      <c r="P20" s="109"/>
      <c r="Q20" s="109"/>
      <c r="R20" s="113"/>
    </row>
    <row r="21" spans="1:18" x14ac:dyDescent="0.15">
      <c r="A21" s="97" t="s">
        <v>26</v>
      </c>
      <c r="B21" s="107">
        <f>SUM('1月:12月'!B21)</f>
        <v>493951</v>
      </c>
      <c r="C21" s="110"/>
      <c r="D21" s="110"/>
      <c r="E21" s="110"/>
      <c r="F21" s="107">
        <f>B21</f>
        <v>493951</v>
      </c>
      <c r="G21" s="107">
        <f>SUM('1月:12月'!G21)</f>
        <v>60691</v>
      </c>
      <c r="H21" s="107">
        <f>SUM('1月:12月'!H21)</f>
        <v>93249</v>
      </c>
      <c r="I21" s="109">
        <f>SUM(G21:H22)</f>
        <v>153940</v>
      </c>
      <c r="J21" s="107">
        <f>SUM('1月:12月'!J21)</f>
        <v>17192</v>
      </c>
      <c r="K21" s="107">
        <f>SUM('1月:12月'!K21)</f>
        <v>568489</v>
      </c>
      <c r="L21" s="109">
        <f>SUM(J21:K22)</f>
        <v>585681</v>
      </c>
      <c r="M21" s="107">
        <f>SUM('1月:12月'!M21)</f>
        <v>187</v>
      </c>
      <c r="N21" s="107">
        <f>SUM('1月:12月'!N21)</f>
        <v>892</v>
      </c>
      <c r="O21" s="109">
        <f>SUM(M21:N22)</f>
        <v>1079</v>
      </c>
      <c r="P21" s="109">
        <f>G21+J21+M21</f>
        <v>78070</v>
      </c>
      <c r="Q21" s="109">
        <f>H21+K21+N21</f>
        <v>662630</v>
      </c>
      <c r="R21" s="112">
        <f>SUM(P21:Q22)</f>
        <v>740700</v>
      </c>
    </row>
    <row r="22" spans="1:18" x14ac:dyDescent="0.15">
      <c r="A22" s="97"/>
      <c r="B22" s="108"/>
      <c r="C22" s="110"/>
      <c r="D22" s="110"/>
      <c r="E22" s="110"/>
      <c r="F22" s="108"/>
      <c r="G22" s="108"/>
      <c r="H22" s="108"/>
      <c r="I22" s="109"/>
      <c r="J22" s="108"/>
      <c r="K22" s="108"/>
      <c r="L22" s="109"/>
      <c r="M22" s="108"/>
      <c r="N22" s="108"/>
      <c r="O22" s="109"/>
      <c r="P22" s="109"/>
      <c r="Q22" s="109"/>
      <c r="R22" s="113"/>
    </row>
    <row r="23" spans="1:18" x14ac:dyDescent="0.15">
      <c r="A23" s="97" t="s">
        <v>27</v>
      </c>
      <c r="B23" s="107">
        <f>SUM('1月:12月'!B23)</f>
        <v>90882</v>
      </c>
      <c r="C23" s="110"/>
      <c r="D23" s="110"/>
      <c r="E23" s="110"/>
      <c r="F23" s="107">
        <f>B23</f>
        <v>90882</v>
      </c>
      <c r="G23" s="107">
        <f>SUM('1月:12月'!G23)</f>
        <v>9982</v>
      </c>
      <c r="H23" s="107">
        <f>SUM('1月:12月'!H23)</f>
        <v>33017</v>
      </c>
      <c r="I23" s="109">
        <f>SUM(G23:H24)</f>
        <v>42999</v>
      </c>
      <c r="J23" s="107">
        <f>SUM('1月:12月'!J23)</f>
        <v>0</v>
      </c>
      <c r="K23" s="107">
        <f>SUM('1月:12月'!K23)</f>
        <v>67814</v>
      </c>
      <c r="L23" s="109">
        <f>SUM(J23:K24)</f>
        <v>67814</v>
      </c>
      <c r="M23" s="107">
        <f>SUM('1月:12月'!M23)</f>
        <v>11</v>
      </c>
      <c r="N23" s="107">
        <f>SUM('1月:12月'!N23)</f>
        <v>653</v>
      </c>
      <c r="O23" s="109">
        <f>SUM(M23:N24)</f>
        <v>664</v>
      </c>
      <c r="P23" s="109">
        <f>G23+J23+M23</f>
        <v>9993</v>
      </c>
      <c r="Q23" s="109">
        <f>H23+K23+N23</f>
        <v>101484</v>
      </c>
      <c r="R23" s="112">
        <f>SUM(P23:Q24)</f>
        <v>111477</v>
      </c>
    </row>
    <row r="24" spans="1:18" x14ac:dyDescent="0.15">
      <c r="A24" s="97"/>
      <c r="B24" s="108"/>
      <c r="C24" s="110"/>
      <c r="D24" s="110"/>
      <c r="E24" s="110"/>
      <c r="F24" s="108"/>
      <c r="G24" s="108"/>
      <c r="H24" s="108"/>
      <c r="I24" s="109"/>
      <c r="J24" s="108"/>
      <c r="K24" s="108"/>
      <c r="L24" s="109"/>
      <c r="M24" s="108"/>
      <c r="N24" s="108"/>
      <c r="O24" s="109"/>
      <c r="P24" s="109"/>
      <c r="Q24" s="109"/>
      <c r="R24" s="113"/>
    </row>
    <row r="25" spans="1:18" x14ac:dyDescent="0.15">
      <c r="A25" s="97" t="s">
        <v>28</v>
      </c>
      <c r="B25" s="107">
        <f>SUM('1月:12月'!B25)</f>
        <v>321180</v>
      </c>
      <c r="C25" s="110"/>
      <c r="D25" s="110"/>
      <c r="E25" s="110"/>
      <c r="F25" s="109">
        <f>B25</f>
        <v>321180</v>
      </c>
      <c r="G25" s="107">
        <f>SUM('1月:12月'!G25)</f>
        <v>32128</v>
      </c>
      <c r="H25" s="107">
        <f>SUM('1月:12月'!H25)</f>
        <v>161409</v>
      </c>
      <c r="I25" s="107">
        <f>SUM(G25:H26)</f>
        <v>193537</v>
      </c>
      <c r="J25" s="107">
        <f>SUM('1月:12月'!J25)</f>
        <v>1512</v>
      </c>
      <c r="K25" s="107">
        <f>SUM('1月:12月'!K25)</f>
        <v>146939</v>
      </c>
      <c r="L25" s="107">
        <f>SUM(J25:K26)</f>
        <v>148451</v>
      </c>
      <c r="M25" s="107">
        <f>SUM('1月:12月'!M25)</f>
        <v>13</v>
      </c>
      <c r="N25" s="107">
        <f>SUM('1月:12月'!N25)</f>
        <v>577</v>
      </c>
      <c r="O25" s="107">
        <f>SUM(M25:N26)</f>
        <v>590</v>
      </c>
      <c r="P25" s="109">
        <f>G25+J25+M25</f>
        <v>33653</v>
      </c>
      <c r="Q25" s="109">
        <f>H25+K25+N25</f>
        <v>308925</v>
      </c>
      <c r="R25" s="111">
        <f>SUM(P25:Q26)</f>
        <v>342578</v>
      </c>
    </row>
    <row r="26" spans="1:18" ht="14.25" thickBot="1" x14ac:dyDescent="0.2">
      <c r="A26" s="117"/>
      <c r="B26" s="115"/>
      <c r="C26" s="118"/>
      <c r="D26" s="118"/>
      <c r="E26" s="118"/>
      <c r="F26" s="116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4"/>
    </row>
    <row r="27" spans="1:18" s="11" customFormat="1" x14ac:dyDescent="0.15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8" s="11" customForma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8" s="11" customFormat="1" x14ac:dyDescent="0.15"/>
    <row r="30" spans="1:18" s="11" customFormat="1" x14ac:dyDescent="0.15"/>
    <row r="31" spans="1:18" s="11" customFormat="1" x14ac:dyDescent="0.15"/>
    <row r="32" spans="1:18" s="11" customFormat="1" x14ac:dyDescent="0.15"/>
  </sheetData>
  <mergeCells count="174"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R25:R26"/>
    <mergeCell ref="G25:G26"/>
    <mergeCell ref="H25:H26"/>
    <mergeCell ref="Q25:Q26"/>
    <mergeCell ref="L25:L26"/>
    <mergeCell ref="M25:M26"/>
    <mergeCell ref="N25:N26"/>
    <mergeCell ref="O25:O26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P25:P26"/>
    <mergeCell ref="J21:J22"/>
    <mergeCell ref="A23:A24"/>
    <mergeCell ref="B23:B24"/>
    <mergeCell ref="C23:C24"/>
    <mergeCell ref="D23:D24"/>
    <mergeCell ref="E23:E24"/>
    <mergeCell ref="P21:P22"/>
    <mergeCell ref="Q21:Q22"/>
    <mergeCell ref="R21:R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7:O18"/>
    <mergeCell ref="P17:P18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3:J14"/>
    <mergeCell ref="K13:K14"/>
    <mergeCell ref="L13:L14"/>
    <mergeCell ref="M13:M14"/>
    <mergeCell ref="N13:N14"/>
    <mergeCell ref="O15:O16"/>
    <mergeCell ref="P15:P16"/>
    <mergeCell ref="Q15:Q16"/>
    <mergeCell ref="R15:R16"/>
    <mergeCell ref="J15:J16"/>
    <mergeCell ref="K15:K16"/>
    <mergeCell ref="L15:L16"/>
    <mergeCell ref="M15:M16"/>
    <mergeCell ref="N15:N16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Q11:Q12"/>
    <mergeCell ref="R11:R12"/>
    <mergeCell ref="O11:O12"/>
    <mergeCell ref="P11:P12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G1:L1"/>
    <mergeCell ref="H2:K2"/>
    <mergeCell ref="P5:R5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2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6E4-3911-4166-A30B-569E90767F6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 customWidth="1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 customWidth="1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 customWidth="1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 customWidth="1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 customWidth="1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 customWidth="1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 customWidth="1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 customWidth="1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 customWidth="1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 customWidth="1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 customWidth="1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 customWidth="1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 customWidth="1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 customWidth="1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 customWidth="1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 customWidth="1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 customWidth="1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 customWidth="1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 customWidth="1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 customWidth="1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 customWidth="1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 customWidth="1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 customWidth="1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 customWidth="1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 customWidth="1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 customWidth="1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 customWidth="1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 customWidth="1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 customWidth="1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 customWidth="1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 customWidth="1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 customWidth="1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 customWidth="1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 customWidth="1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 customWidth="1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 customWidth="1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 customWidth="1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 customWidth="1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 customWidth="1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 customWidth="1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 customWidth="1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 customWidth="1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 customWidth="1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 customWidth="1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 customWidth="1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 customWidth="1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 customWidth="1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 customWidth="1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 customWidth="1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 customWidth="1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 customWidth="1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 customWidth="1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 customWidth="1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 customWidth="1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 customWidth="1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 customWidth="1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 customWidth="1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 customWidth="1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 customWidth="1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 customWidth="1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 customWidth="1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 customWidth="1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 customWidth="1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 customWidth="1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52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80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80" t="s">
        <v>41</v>
      </c>
      <c r="E8" s="132"/>
      <c r="F8" s="23" t="s">
        <v>15</v>
      </c>
      <c r="G8" s="80" t="s">
        <v>16</v>
      </c>
      <c r="H8" s="80" t="s">
        <v>17</v>
      </c>
      <c r="I8" s="80" t="s">
        <v>18</v>
      </c>
      <c r="J8" s="80" t="s">
        <v>16</v>
      </c>
      <c r="K8" s="80" t="s">
        <v>17</v>
      </c>
      <c r="L8" s="80" t="s">
        <v>18</v>
      </c>
      <c r="M8" s="80" t="s">
        <v>16</v>
      </c>
      <c r="N8" s="80" t="s">
        <v>17</v>
      </c>
      <c r="O8" s="80" t="s">
        <v>18</v>
      </c>
      <c r="P8" s="80" t="s">
        <v>16</v>
      </c>
      <c r="Q8" s="80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318495</v>
      </c>
      <c r="C9" s="137">
        <v>24082</v>
      </c>
      <c r="D9" s="25">
        <v>48499</v>
      </c>
      <c r="E9" s="137">
        <f>SUM(C9:D10)</f>
        <v>73122</v>
      </c>
      <c r="F9" s="137">
        <f>B9+E9</f>
        <v>391617</v>
      </c>
      <c r="G9" s="137">
        <f t="shared" ref="G9:R9" si="0">SUM(G11:G26)</f>
        <v>60753</v>
      </c>
      <c r="H9" s="137">
        <f t="shared" si="0"/>
        <v>165166</v>
      </c>
      <c r="I9" s="137">
        <f t="shared" si="0"/>
        <v>225919</v>
      </c>
      <c r="J9" s="137">
        <f t="shared" si="0"/>
        <v>18448</v>
      </c>
      <c r="K9" s="137">
        <f t="shared" si="0"/>
        <v>188810</v>
      </c>
      <c r="L9" s="137">
        <f t="shared" si="0"/>
        <v>207258</v>
      </c>
      <c r="M9" s="137">
        <f t="shared" si="0"/>
        <v>124</v>
      </c>
      <c r="N9" s="137">
        <f t="shared" si="0"/>
        <v>862</v>
      </c>
      <c r="O9" s="137">
        <f t="shared" si="0"/>
        <v>986</v>
      </c>
      <c r="P9" s="137">
        <f t="shared" si="0"/>
        <v>79325</v>
      </c>
      <c r="Q9" s="137">
        <f t="shared" si="0"/>
        <v>354838</v>
      </c>
      <c r="R9" s="139">
        <f t="shared" si="0"/>
        <v>434163</v>
      </c>
    </row>
    <row r="10" spans="1:18" x14ac:dyDescent="0.15">
      <c r="A10" s="120"/>
      <c r="B10" s="138"/>
      <c r="C10" s="138"/>
      <c r="D10" s="25">
        <v>541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3061</v>
      </c>
      <c r="C11" s="140"/>
      <c r="D11" s="140"/>
      <c r="E11" s="140"/>
      <c r="F11" s="137">
        <f>B11</f>
        <v>3061</v>
      </c>
      <c r="G11" s="137">
        <v>237</v>
      </c>
      <c r="H11" s="140">
        <v>3025</v>
      </c>
      <c r="I11" s="140">
        <f>SUM(G11:H12)</f>
        <v>3262</v>
      </c>
      <c r="J11" s="140">
        <v>0</v>
      </c>
      <c r="K11" s="140">
        <v>1319</v>
      </c>
      <c r="L11" s="140">
        <f>SUM(J11:K12)</f>
        <v>1319</v>
      </c>
      <c r="M11" s="140">
        <v>12</v>
      </c>
      <c r="N11" s="140">
        <v>85</v>
      </c>
      <c r="O11" s="140">
        <f>SUM(M11:N12)</f>
        <v>97</v>
      </c>
      <c r="P11" s="140">
        <f>G11+J11+M11</f>
        <v>249</v>
      </c>
      <c r="Q11" s="140">
        <f>H11+K11+N11</f>
        <v>4429</v>
      </c>
      <c r="R11" s="141">
        <f>SUM(P11:Q12)</f>
        <v>4678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12279</v>
      </c>
      <c r="C13" s="140"/>
      <c r="D13" s="140"/>
      <c r="E13" s="140"/>
      <c r="F13" s="137">
        <f>B13</f>
        <v>12279</v>
      </c>
      <c r="G13" s="137">
        <v>5141</v>
      </c>
      <c r="H13" s="140">
        <v>15765</v>
      </c>
      <c r="I13" s="140">
        <f>SUM(G13:H14)</f>
        <v>20906</v>
      </c>
      <c r="J13" s="140">
        <v>0</v>
      </c>
      <c r="K13" s="140">
        <v>2949</v>
      </c>
      <c r="L13" s="140">
        <f>SUM(J13:K14)</f>
        <v>2949</v>
      </c>
      <c r="M13" s="140">
        <v>3</v>
      </c>
      <c r="N13" s="140">
        <v>77</v>
      </c>
      <c r="O13" s="140">
        <f>SUM(M13:N14)</f>
        <v>80</v>
      </c>
      <c r="P13" s="140">
        <f t="shared" ref="P13:Q13" si="1">G13+J13+M13</f>
        <v>5144</v>
      </c>
      <c r="Q13" s="140">
        <f t="shared" si="1"/>
        <v>18791</v>
      </c>
      <c r="R13" s="141">
        <f>SUM(P13:Q14)</f>
        <v>23935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133839</v>
      </c>
      <c r="C15" s="140"/>
      <c r="D15" s="140"/>
      <c r="E15" s="140"/>
      <c r="F15" s="137">
        <f>B15</f>
        <v>133839</v>
      </c>
      <c r="G15" s="137">
        <v>24846</v>
      </c>
      <c r="H15" s="140">
        <v>56756</v>
      </c>
      <c r="I15" s="140">
        <f>SUM(G15:H16)</f>
        <v>81602</v>
      </c>
      <c r="J15" s="140">
        <v>8799</v>
      </c>
      <c r="K15" s="140">
        <v>69509</v>
      </c>
      <c r="L15" s="140">
        <f>SUM(J15:K16)</f>
        <v>78308</v>
      </c>
      <c r="M15" s="140">
        <v>39</v>
      </c>
      <c r="N15" s="140">
        <v>300</v>
      </c>
      <c r="O15" s="140">
        <f>SUM(M15:N16)</f>
        <v>339</v>
      </c>
      <c r="P15" s="140">
        <f t="shared" ref="P15:Q15" si="2">G15+J15+M15</f>
        <v>33684</v>
      </c>
      <c r="Q15" s="140">
        <f t="shared" si="2"/>
        <v>126565</v>
      </c>
      <c r="R15" s="141">
        <f>SUM(P15:Q16)</f>
        <v>160249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44465</v>
      </c>
      <c r="C17" s="140"/>
      <c r="D17" s="140"/>
      <c r="E17" s="140"/>
      <c r="F17" s="137">
        <f>B17</f>
        <v>44465</v>
      </c>
      <c r="G17" s="137">
        <v>15485</v>
      </c>
      <c r="H17" s="140">
        <v>34783</v>
      </c>
      <c r="I17" s="140">
        <f>SUM(G17:H18)</f>
        <v>50268</v>
      </c>
      <c r="J17" s="140">
        <v>8290</v>
      </c>
      <c r="K17" s="140">
        <v>28003</v>
      </c>
      <c r="L17" s="140">
        <f>SUM(J17:K18)</f>
        <v>36293</v>
      </c>
      <c r="M17" s="140">
        <v>51</v>
      </c>
      <c r="N17" s="140">
        <v>107</v>
      </c>
      <c r="O17" s="140">
        <f>SUM(M17:N18)</f>
        <v>158</v>
      </c>
      <c r="P17" s="140">
        <f t="shared" ref="P17:Q17" si="3">G17+J17+M17</f>
        <v>23826</v>
      </c>
      <c r="Q17" s="140">
        <f t="shared" si="3"/>
        <v>62893</v>
      </c>
      <c r="R17" s="141">
        <f>SUM(P17:Q18)</f>
        <v>86719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45863</v>
      </c>
      <c r="C19" s="140"/>
      <c r="D19" s="140"/>
      <c r="E19" s="140"/>
      <c r="F19" s="137">
        <f>B19</f>
        <v>45863</v>
      </c>
      <c r="G19" s="137">
        <v>8281</v>
      </c>
      <c r="H19" s="140">
        <v>30040</v>
      </c>
      <c r="I19" s="140">
        <f>SUM(G19:H20)</f>
        <v>38321</v>
      </c>
      <c r="J19" s="140">
        <v>170</v>
      </c>
      <c r="K19" s="140">
        <v>21155</v>
      </c>
      <c r="L19" s="140">
        <f>SUM(J19:K20)</f>
        <v>21325</v>
      </c>
      <c r="M19" s="140">
        <v>2</v>
      </c>
      <c r="N19" s="140">
        <v>122</v>
      </c>
      <c r="O19" s="140">
        <f>SUM(M19:N20)</f>
        <v>124</v>
      </c>
      <c r="P19" s="140">
        <f t="shared" ref="P19:Q19" si="4">G19+J19+M19</f>
        <v>8453</v>
      </c>
      <c r="Q19" s="140">
        <f t="shared" si="4"/>
        <v>51317</v>
      </c>
      <c r="R19" s="141">
        <f>SUM(P19:Q20)</f>
        <v>59770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43540</v>
      </c>
      <c r="C21" s="140"/>
      <c r="D21" s="140"/>
      <c r="E21" s="140"/>
      <c r="F21" s="137">
        <f>B21</f>
        <v>43540</v>
      </c>
      <c r="G21" s="137">
        <v>4083</v>
      </c>
      <c r="H21" s="140">
        <v>7907</v>
      </c>
      <c r="I21" s="140">
        <f>SUM(G21:H22)</f>
        <v>11990</v>
      </c>
      <c r="J21" s="140">
        <v>1109</v>
      </c>
      <c r="K21" s="140">
        <v>48960</v>
      </c>
      <c r="L21" s="140">
        <f>SUM(J21:K22)</f>
        <v>50069</v>
      </c>
      <c r="M21" s="140">
        <v>15</v>
      </c>
      <c r="N21" s="140">
        <v>72</v>
      </c>
      <c r="O21" s="140">
        <f>SUM(M21:N22)</f>
        <v>87</v>
      </c>
      <c r="P21" s="140">
        <f t="shared" ref="P21:Q21" si="5">G21+J21+M21</f>
        <v>5207</v>
      </c>
      <c r="Q21" s="140">
        <f t="shared" si="5"/>
        <v>56939</v>
      </c>
      <c r="R21" s="141">
        <f>SUM(P21:Q22)</f>
        <v>62146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8041</v>
      </c>
      <c r="C23" s="140"/>
      <c r="D23" s="140"/>
      <c r="E23" s="140"/>
      <c r="F23" s="137">
        <f>B23</f>
        <v>8041</v>
      </c>
      <c r="G23" s="137">
        <v>280</v>
      </c>
      <c r="H23" s="140">
        <v>2987</v>
      </c>
      <c r="I23" s="140">
        <f>SUM(G23:H24)</f>
        <v>3267</v>
      </c>
      <c r="J23" s="140">
        <v>0</v>
      </c>
      <c r="K23" s="140">
        <v>5093</v>
      </c>
      <c r="L23" s="140">
        <f>SUM(J23:K24)</f>
        <v>5093</v>
      </c>
      <c r="M23" s="140">
        <v>1</v>
      </c>
      <c r="N23" s="140">
        <v>46</v>
      </c>
      <c r="O23" s="140">
        <f>SUM(M23:N24)</f>
        <v>47</v>
      </c>
      <c r="P23" s="140">
        <f t="shared" ref="P23:Q23" si="6">G23+J23+M23</f>
        <v>281</v>
      </c>
      <c r="Q23" s="140">
        <f t="shared" si="6"/>
        <v>8126</v>
      </c>
      <c r="R23" s="141">
        <f>SUM(P23:Q24)</f>
        <v>8407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27407</v>
      </c>
      <c r="C25" s="140"/>
      <c r="D25" s="140"/>
      <c r="E25" s="140"/>
      <c r="F25" s="140">
        <f>B25</f>
        <v>27407</v>
      </c>
      <c r="G25" s="137">
        <v>2400</v>
      </c>
      <c r="H25" s="140">
        <v>13903</v>
      </c>
      <c r="I25" s="137">
        <f>SUM(G25:H26)</f>
        <v>16303</v>
      </c>
      <c r="J25" s="140">
        <v>80</v>
      </c>
      <c r="K25" s="140">
        <v>11822</v>
      </c>
      <c r="L25" s="137">
        <f>SUM(J25:K26)</f>
        <v>11902</v>
      </c>
      <c r="M25" s="140">
        <v>1</v>
      </c>
      <c r="N25" s="140">
        <v>53</v>
      </c>
      <c r="O25" s="137">
        <f>SUM(M25:N26)</f>
        <v>54</v>
      </c>
      <c r="P25" s="140">
        <f>G25+J25+M25</f>
        <v>2481</v>
      </c>
      <c r="Q25" s="140">
        <f>H25+K25+N25</f>
        <v>25778</v>
      </c>
      <c r="R25" s="139">
        <f>SUM(P25:Q26)</f>
        <v>28259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312147</v>
      </c>
      <c r="F29" s="148" t="s">
        <v>31</v>
      </c>
      <c r="G29" s="149"/>
      <c r="H29" s="26">
        <f>B9/E29</f>
        <v>1.020336572191948</v>
      </c>
      <c r="I29" s="16"/>
      <c r="J29" s="77" t="s">
        <v>32</v>
      </c>
      <c r="K29" s="147" t="s">
        <v>42</v>
      </c>
      <c r="L29" s="147"/>
      <c r="M29" s="54">
        <v>163372</v>
      </c>
      <c r="N29" s="78" t="s">
        <v>31</v>
      </c>
      <c r="O29" s="79"/>
      <c r="P29" s="26">
        <f>H9/M29</f>
        <v>1.0109810738682272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297175</v>
      </c>
      <c r="F31" s="148" t="s">
        <v>31</v>
      </c>
      <c r="G31" s="149"/>
      <c r="H31" s="26">
        <f>B9/E31</f>
        <v>1.0717422394212164</v>
      </c>
      <c r="I31" s="16"/>
      <c r="J31" s="77" t="s">
        <v>34</v>
      </c>
      <c r="K31" s="147" t="s">
        <v>42</v>
      </c>
      <c r="L31" s="147"/>
      <c r="M31" s="55">
        <v>164475</v>
      </c>
      <c r="N31" s="78" t="s">
        <v>31</v>
      </c>
      <c r="O31" s="79"/>
      <c r="P31" s="26">
        <f>H9/M31</f>
        <v>1.0042012463900289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361874</v>
      </c>
      <c r="F33" s="148" t="s">
        <v>31</v>
      </c>
      <c r="G33" s="149"/>
      <c r="H33" s="26">
        <f>Q9/E33</f>
        <v>0.9805567683779437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341941</v>
      </c>
      <c r="F35" s="148" t="s">
        <v>31</v>
      </c>
      <c r="G35" s="149"/>
      <c r="H35" s="26">
        <f>Q9/E35</f>
        <v>1.0377170330554102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7218-9BD1-41FF-ADCF-24BF391437F2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 customWidth="1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 customWidth="1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 customWidth="1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 customWidth="1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 customWidth="1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 customWidth="1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 customWidth="1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 customWidth="1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 customWidth="1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 customWidth="1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 customWidth="1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 customWidth="1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 customWidth="1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 customWidth="1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 customWidth="1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 customWidth="1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 customWidth="1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 customWidth="1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 customWidth="1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 customWidth="1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 customWidth="1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 customWidth="1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 customWidth="1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 customWidth="1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 customWidth="1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 customWidth="1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 customWidth="1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 customWidth="1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 customWidth="1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 customWidth="1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 customWidth="1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 customWidth="1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 customWidth="1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 customWidth="1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 customWidth="1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 customWidth="1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 customWidth="1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 customWidth="1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 customWidth="1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 customWidth="1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 customWidth="1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 customWidth="1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 customWidth="1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 customWidth="1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 customWidth="1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 customWidth="1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 customWidth="1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 customWidth="1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 customWidth="1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 customWidth="1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 customWidth="1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 customWidth="1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 customWidth="1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 customWidth="1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 customWidth="1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 customWidth="1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 customWidth="1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 customWidth="1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 customWidth="1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 customWidth="1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 customWidth="1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 customWidth="1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 customWidth="1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 customWidth="1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53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81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81" t="s">
        <v>41</v>
      </c>
      <c r="E8" s="132"/>
      <c r="F8" s="23" t="s">
        <v>15</v>
      </c>
      <c r="G8" s="81" t="s">
        <v>16</v>
      </c>
      <c r="H8" s="81" t="s">
        <v>17</v>
      </c>
      <c r="I8" s="81" t="s">
        <v>18</v>
      </c>
      <c r="J8" s="81" t="s">
        <v>16</v>
      </c>
      <c r="K8" s="81" t="s">
        <v>17</v>
      </c>
      <c r="L8" s="81" t="s">
        <v>18</v>
      </c>
      <c r="M8" s="81" t="s">
        <v>16</v>
      </c>
      <c r="N8" s="81" t="s">
        <v>17</v>
      </c>
      <c r="O8" s="81" t="s">
        <v>18</v>
      </c>
      <c r="P8" s="81" t="s">
        <v>16</v>
      </c>
      <c r="Q8" s="81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313689</v>
      </c>
      <c r="C9" s="137">
        <v>22533</v>
      </c>
      <c r="D9" s="25">
        <v>49633</v>
      </c>
      <c r="E9" s="137">
        <f>SUM(C9:D10)</f>
        <v>72715</v>
      </c>
      <c r="F9" s="137">
        <f>B9+E9</f>
        <v>386404</v>
      </c>
      <c r="G9" s="137">
        <f t="shared" ref="G9:R9" si="0">SUM(G11:G26)</f>
        <v>52778</v>
      </c>
      <c r="H9" s="137">
        <f t="shared" si="0"/>
        <v>170638</v>
      </c>
      <c r="I9" s="137">
        <f t="shared" si="0"/>
        <v>223416</v>
      </c>
      <c r="J9" s="137">
        <f t="shared" si="0"/>
        <v>12627</v>
      </c>
      <c r="K9" s="137">
        <f t="shared" si="0"/>
        <v>199798</v>
      </c>
      <c r="L9" s="137">
        <f t="shared" si="0"/>
        <v>212425</v>
      </c>
      <c r="M9" s="137">
        <f t="shared" si="0"/>
        <v>131</v>
      </c>
      <c r="N9" s="137">
        <f t="shared" si="0"/>
        <v>877</v>
      </c>
      <c r="O9" s="137">
        <f t="shared" si="0"/>
        <v>1008</v>
      </c>
      <c r="P9" s="137">
        <f t="shared" si="0"/>
        <v>65536</v>
      </c>
      <c r="Q9" s="137">
        <f t="shared" si="0"/>
        <v>371313</v>
      </c>
      <c r="R9" s="139">
        <f t="shared" si="0"/>
        <v>436849</v>
      </c>
    </row>
    <row r="10" spans="1:18" x14ac:dyDescent="0.15">
      <c r="A10" s="120"/>
      <c r="B10" s="138"/>
      <c r="C10" s="138"/>
      <c r="D10" s="25">
        <v>549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2676</v>
      </c>
      <c r="C11" s="140"/>
      <c r="D11" s="140"/>
      <c r="E11" s="140"/>
      <c r="F11" s="137">
        <f>B11</f>
        <v>2676</v>
      </c>
      <c r="G11" s="137">
        <v>386</v>
      </c>
      <c r="H11" s="140">
        <v>2688</v>
      </c>
      <c r="I11" s="140">
        <f>SUM(G11:H12)</f>
        <v>3074</v>
      </c>
      <c r="J11" s="140">
        <v>0</v>
      </c>
      <c r="K11" s="140">
        <v>1300</v>
      </c>
      <c r="L11" s="140">
        <f>SUM(J11:K12)</f>
        <v>1300</v>
      </c>
      <c r="M11" s="140">
        <v>15</v>
      </c>
      <c r="N11" s="140">
        <v>82</v>
      </c>
      <c r="O11" s="140">
        <f>SUM(M11:N12)</f>
        <v>97</v>
      </c>
      <c r="P11" s="140">
        <f>G11+J11+M11</f>
        <v>401</v>
      </c>
      <c r="Q11" s="140">
        <f>H11+K11+N11</f>
        <v>4070</v>
      </c>
      <c r="R11" s="141">
        <f>SUM(P11:Q12)</f>
        <v>4471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10388</v>
      </c>
      <c r="C13" s="140"/>
      <c r="D13" s="140"/>
      <c r="E13" s="140"/>
      <c r="F13" s="137">
        <f>B13</f>
        <v>10388</v>
      </c>
      <c r="G13" s="137">
        <v>6275</v>
      </c>
      <c r="H13" s="140">
        <v>15602</v>
      </c>
      <c r="I13" s="140">
        <f>SUM(G13:H14)</f>
        <v>21877</v>
      </c>
      <c r="J13" s="140">
        <v>0</v>
      </c>
      <c r="K13" s="140">
        <v>3046</v>
      </c>
      <c r="L13" s="140">
        <f>SUM(J13:K14)</f>
        <v>3046</v>
      </c>
      <c r="M13" s="140">
        <v>2</v>
      </c>
      <c r="N13" s="140">
        <v>78</v>
      </c>
      <c r="O13" s="140">
        <f>SUM(M13:N14)</f>
        <v>80</v>
      </c>
      <c r="P13" s="140">
        <f t="shared" ref="P13:Q13" si="1">G13+J13+M13</f>
        <v>6277</v>
      </c>
      <c r="Q13" s="140">
        <f t="shared" si="1"/>
        <v>18726</v>
      </c>
      <c r="R13" s="141">
        <f>SUM(P13:Q14)</f>
        <v>25003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134243</v>
      </c>
      <c r="C15" s="140"/>
      <c r="D15" s="140"/>
      <c r="E15" s="140"/>
      <c r="F15" s="137">
        <f>B15</f>
        <v>134243</v>
      </c>
      <c r="G15" s="137">
        <v>22269</v>
      </c>
      <c r="H15" s="140">
        <v>57506</v>
      </c>
      <c r="I15" s="140">
        <f>SUM(G15:H16)</f>
        <v>79775</v>
      </c>
      <c r="J15" s="140">
        <v>8798</v>
      </c>
      <c r="K15" s="140">
        <v>71343</v>
      </c>
      <c r="L15" s="140">
        <f>SUM(J15:K16)</f>
        <v>80141</v>
      </c>
      <c r="M15" s="140">
        <v>39</v>
      </c>
      <c r="N15" s="140">
        <v>299</v>
      </c>
      <c r="O15" s="140">
        <f>SUM(M15:N16)</f>
        <v>338</v>
      </c>
      <c r="P15" s="140">
        <f t="shared" ref="P15:Q15" si="2">G15+J15+M15</f>
        <v>31106</v>
      </c>
      <c r="Q15" s="140">
        <f t="shared" si="2"/>
        <v>129148</v>
      </c>
      <c r="R15" s="141">
        <f>SUM(P15:Q16)</f>
        <v>160254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43061</v>
      </c>
      <c r="C17" s="140"/>
      <c r="D17" s="140"/>
      <c r="E17" s="140"/>
      <c r="F17" s="137">
        <f>B17</f>
        <v>43061</v>
      </c>
      <c r="G17" s="137">
        <v>10783</v>
      </c>
      <c r="H17" s="140">
        <v>37155</v>
      </c>
      <c r="I17" s="140">
        <f>SUM(G17:H18)</f>
        <v>47938</v>
      </c>
      <c r="J17" s="140">
        <v>1680</v>
      </c>
      <c r="K17" s="140">
        <v>36048</v>
      </c>
      <c r="L17" s="140">
        <f>SUM(J17:K18)</f>
        <v>37728</v>
      </c>
      <c r="M17" s="140">
        <v>52</v>
      </c>
      <c r="N17" s="140">
        <v>105</v>
      </c>
      <c r="O17" s="140">
        <f>SUM(M17:N18)</f>
        <v>157</v>
      </c>
      <c r="P17" s="140">
        <f t="shared" ref="P17:Q17" si="3">G17+J17+M17</f>
        <v>12515</v>
      </c>
      <c r="Q17" s="140">
        <f t="shared" si="3"/>
        <v>73308</v>
      </c>
      <c r="R17" s="141">
        <f>SUM(P17:Q18)</f>
        <v>85823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44737</v>
      </c>
      <c r="C19" s="140"/>
      <c r="D19" s="140"/>
      <c r="E19" s="140"/>
      <c r="F19" s="137">
        <f>B19</f>
        <v>44737</v>
      </c>
      <c r="G19" s="137">
        <v>4596</v>
      </c>
      <c r="H19" s="140">
        <v>32338</v>
      </c>
      <c r="I19" s="140">
        <f>SUM(G19:H20)</f>
        <v>36934</v>
      </c>
      <c r="J19" s="140">
        <v>195</v>
      </c>
      <c r="K19" s="140">
        <v>21754</v>
      </c>
      <c r="L19" s="140">
        <f>SUM(J19:K20)</f>
        <v>21949</v>
      </c>
      <c r="M19" s="140">
        <v>3</v>
      </c>
      <c r="N19" s="140">
        <v>114</v>
      </c>
      <c r="O19" s="140">
        <f>SUM(M19:N20)</f>
        <v>117</v>
      </c>
      <c r="P19" s="140">
        <f t="shared" ref="P19:Q19" si="4">G19+J19+M19</f>
        <v>4794</v>
      </c>
      <c r="Q19" s="140">
        <f t="shared" si="4"/>
        <v>54206</v>
      </c>
      <c r="R19" s="141">
        <f>SUM(P19:Q20)</f>
        <v>59000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42512</v>
      </c>
      <c r="C21" s="140"/>
      <c r="D21" s="140"/>
      <c r="E21" s="140"/>
      <c r="F21" s="137">
        <f>B21</f>
        <v>42512</v>
      </c>
      <c r="G21" s="137">
        <v>4827</v>
      </c>
      <c r="H21" s="140">
        <v>8427</v>
      </c>
      <c r="I21" s="140">
        <f>SUM(G21:H22)</f>
        <v>13254</v>
      </c>
      <c r="J21" s="140">
        <v>1597</v>
      </c>
      <c r="K21" s="140">
        <v>47577</v>
      </c>
      <c r="L21" s="140">
        <f>SUM(J21:K22)</f>
        <v>49174</v>
      </c>
      <c r="M21" s="140">
        <v>17</v>
      </c>
      <c r="N21" s="140">
        <v>81</v>
      </c>
      <c r="O21" s="140">
        <f>SUM(M21:N22)</f>
        <v>98</v>
      </c>
      <c r="P21" s="140">
        <f t="shared" ref="P21:Q21" si="5">G21+J21+M21</f>
        <v>6441</v>
      </c>
      <c r="Q21" s="140">
        <f t="shared" si="5"/>
        <v>56085</v>
      </c>
      <c r="R21" s="141">
        <f>SUM(P21:Q22)</f>
        <v>62526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8508</v>
      </c>
      <c r="C23" s="140"/>
      <c r="D23" s="140"/>
      <c r="E23" s="140"/>
      <c r="F23" s="137">
        <f>B23</f>
        <v>8508</v>
      </c>
      <c r="G23" s="137">
        <v>828</v>
      </c>
      <c r="H23" s="140">
        <v>2516</v>
      </c>
      <c r="I23" s="140">
        <f>SUM(G23:H24)</f>
        <v>3344</v>
      </c>
      <c r="J23" s="140">
        <v>0</v>
      </c>
      <c r="K23" s="140">
        <v>5986</v>
      </c>
      <c r="L23" s="140">
        <f>SUM(J23:K24)</f>
        <v>5986</v>
      </c>
      <c r="M23" s="140">
        <v>1</v>
      </c>
      <c r="N23" s="140">
        <v>64</v>
      </c>
      <c r="O23" s="140">
        <f>SUM(M23:N24)</f>
        <v>65</v>
      </c>
      <c r="P23" s="140">
        <f t="shared" ref="P23:Q23" si="6">G23+J23+M23</f>
        <v>829</v>
      </c>
      <c r="Q23" s="140">
        <f t="shared" si="6"/>
        <v>8566</v>
      </c>
      <c r="R23" s="141">
        <f>SUM(P23:Q24)</f>
        <v>9395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27564</v>
      </c>
      <c r="C25" s="140"/>
      <c r="D25" s="140"/>
      <c r="E25" s="140"/>
      <c r="F25" s="140">
        <f>B25</f>
        <v>27564</v>
      </c>
      <c r="G25" s="137">
        <v>2814</v>
      </c>
      <c r="H25" s="140">
        <v>14406</v>
      </c>
      <c r="I25" s="137">
        <f>SUM(G25:H26)</f>
        <v>17220</v>
      </c>
      <c r="J25" s="140">
        <v>357</v>
      </c>
      <c r="K25" s="140">
        <v>12744</v>
      </c>
      <c r="L25" s="137">
        <f>SUM(J25:K26)</f>
        <v>13101</v>
      </c>
      <c r="M25" s="140">
        <v>2</v>
      </c>
      <c r="N25" s="140">
        <v>54</v>
      </c>
      <c r="O25" s="137">
        <f>SUM(M25:N26)</f>
        <v>56</v>
      </c>
      <c r="P25" s="140">
        <f>G25+J25+M25</f>
        <v>3173</v>
      </c>
      <c r="Q25" s="140">
        <f>H25+K25+N25</f>
        <v>27204</v>
      </c>
      <c r="R25" s="139">
        <f>SUM(P25:Q26)</f>
        <v>30377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318495</v>
      </c>
      <c r="F29" s="148" t="s">
        <v>31</v>
      </c>
      <c r="G29" s="149"/>
      <c r="H29" s="26">
        <f>B9/E29</f>
        <v>0.98491028116610935</v>
      </c>
      <c r="I29" s="16"/>
      <c r="J29" s="82" t="s">
        <v>32</v>
      </c>
      <c r="K29" s="147" t="s">
        <v>42</v>
      </c>
      <c r="L29" s="147"/>
      <c r="M29" s="54">
        <v>165166</v>
      </c>
      <c r="N29" s="83" t="s">
        <v>31</v>
      </c>
      <c r="O29" s="84"/>
      <c r="P29" s="26">
        <f>H9/M29</f>
        <v>1.0331303052686389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309373</v>
      </c>
      <c r="F31" s="148" t="s">
        <v>31</v>
      </c>
      <c r="G31" s="149"/>
      <c r="H31" s="26">
        <f>B9/E31</f>
        <v>1.0139507972576793</v>
      </c>
      <c r="I31" s="16"/>
      <c r="J31" s="82" t="s">
        <v>34</v>
      </c>
      <c r="K31" s="147" t="s">
        <v>42</v>
      </c>
      <c r="L31" s="147"/>
      <c r="M31" s="55">
        <v>172001</v>
      </c>
      <c r="N31" s="83" t="s">
        <v>31</v>
      </c>
      <c r="O31" s="84"/>
      <c r="P31" s="26">
        <f>H9/M31</f>
        <v>0.99207562746728217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354838</v>
      </c>
      <c r="F33" s="148" t="s">
        <v>31</v>
      </c>
      <c r="G33" s="149"/>
      <c r="H33" s="26">
        <f>Q9/E33</f>
        <v>1.0464296383138221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358791</v>
      </c>
      <c r="F35" s="148" t="s">
        <v>31</v>
      </c>
      <c r="G35" s="149"/>
      <c r="H35" s="26">
        <f>Q9/E35</f>
        <v>1.0349005409834695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1B04-BFC4-4E90-9291-7122939A4070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 customWidth="1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 customWidth="1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 customWidth="1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 customWidth="1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 customWidth="1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 customWidth="1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 customWidth="1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 customWidth="1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 customWidth="1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 customWidth="1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 customWidth="1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 customWidth="1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 customWidth="1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 customWidth="1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 customWidth="1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 customWidth="1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 customWidth="1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 customWidth="1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 customWidth="1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 customWidth="1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 customWidth="1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 customWidth="1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 customWidth="1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 customWidth="1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 customWidth="1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 customWidth="1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 customWidth="1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 customWidth="1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 customWidth="1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 customWidth="1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 customWidth="1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 customWidth="1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 customWidth="1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 customWidth="1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 customWidth="1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 customWidth="1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 customWidth="1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 customWidth="1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 customWidth="1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 customWidth="1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 customWidth="1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 customWidth="1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 customWidth="1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 customWidth="1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 customWidth="1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 customWidth="1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 customWidth="1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 customWidth="1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 customWidth="1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 customWidth="1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 customWidth="1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 customWidth="1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 customWidth="1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 customWidth="1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 customWidth="1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 customWidth="1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 customWidth="1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 customWidth="1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 customWidth="1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 customWidth="1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 customWidth="1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 customWidth="1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 customWidth="1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 customWidth="1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54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88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88" t="s">
        <v>41</v>
      </c>
      <c r="E8" s="132"/>
      <c r="F8" s="23" t="s">
        <v>15</v>
      </c>
      <c r="G8" s="88" t="s">
        <v>16</v>
      </c>
      <c r="H8" s="88" t="s">
        <v>17</v>
      </c>
      <c r="I8" s="88" t="s">
        <v>18</v>
      </c>
      <c r="J8" s="88" t="s">
        <v>16</v>
      </c>
      <c r="K8" s="88" t="s">
        <v>17</v>
      </c>
      <c r="L8" s="88" t="s">
        <v>18</v>
      </c>
      <c r="M8" s="88" t="s">
        <v>16</v>
      </c>
      <c r="N8" s="88" t="s">
        <v>17</v>
      </c>
      <c r="O8" s="88" t="s">
        <v>18</v>
      </c>
      <c r="P8" s="88" t="s">
        <v>16</v>
      </c>
      <c r="Q8" s="88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316313</v>
      </c>
      <c r="C9" s="137">
        <v>22776</v>
      </c>
      <c r="D9" s="25">
        <v>50770</v>
      </c>
      <c r="E9" s="137">
        <f>SUM(C9:D10)</f>
        <v>74089</v>
      </c>
      <c r="F9" s="137">
        <f>B9+E9</f>
        <v>390402</v>
      </c>
      <c r="G9" s="137">
        <f t="shared" ref="G9:R9" si="0">SUM(G11:G26)</f>
        <v>51945</v>
      </c>
      <c r="H9" s="137">
        <f t="shared" si="0"/>
        <v>173713</v>
      </c>
      <c r="I9" s="137">
        <f t="shared" si="0"/>
        <v>225658</v>
      </c>
      <c r="J9" s="137">
        <f t="shared" si="0"/>
        <v>13525</v>
      </c>
      <c r="K9" s="137">
        <f t="shared" si="0"/>
        <v>203019</v>
      </c>
      <c r="L9" s="137">
        <f t="shared" si="0"/>
        <v>216544</v>
      </c>
      <c r="M9" s="137">
        <f t="shared" si="0"/>
        <v>105</v>
      </c>
      <c r="N9" s="137">
        <f t="shared" si="0"/>
        <v>963</v>
      </c>
      <c r="O9" s="137">
        <f t="shared" si="0"/>
        <v>1068</v>
      </c>
      <c r="P9" s="137">
        <f t="shared" si="0"/>
        <v>65575</v>
      </c>
      <c r="Q9" s="137">
        <f t="shared" si="0"/>
        <v>377695</v>
      </c>
      <c r="R9" s="139">
        <f t="shared" si="0"/>
        <v>443270</v>
      </c>
    </row>
    <row r="10" spans="1:18" x14ac:dyDescent="0.15">
      <c r="A10" s="120"/>
      <c r="B10" s="138"/>
      <c r="C10" s="138"/>
      <c r="D10" s="25">
        <v>543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2859</v>
      </c>
      <c r="C11" s="140"/>
      <c r="D11" s="140"/>
      <c r="E11" s="140"/>
      <c r="F11" s="137">
        <f>B11</f>
        <v>2859</v>
      </c>
      <c r="G11" s="137">
        <v>448</v>
      </c>
      <c r="H11" s="140">
        <v>2727</v>
      </c>
      <c r="I11" s="140">
        <f>SUM(G11:H12)</f>
        <v>3175</v>
      </c>
      <c r="J11" s="140">
        <v>0</v>
      </c>
      <c r="K11" s="140">
        <v>1285</v>
      </c>
      <c r="L11" s="140">
        <f>SUM(J11:K12)</f>
        <v>1285</v>
      </c>
      <c r="M11" s="140">
        <v>12</v>
      </c>
      <c r="N11" s="140">
        <v>81</v>
      </c>
      <c r="O11" s="140">
        <f>SUM(M11:N12)</f>
        <v>93</v>
      </c>
      <c r="P11" s="140">
        <f>G11+J11+M11</f>
        <v>460</v>
      </c>
      <c r="Q11" s="140">
        <f>H11+K11+N11</f>
        <v>4093</v>
      </c>
      <c r="R11" s="141">
        <f>SUM(P11:Q12)</f>
        <v>4553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9707</v>
      </c>
      <c r="C13" s="140"/>
      <c r="D13" s="140"/>
      <c r="E13" s="140"/>
      <c r="F13" s="137">
        <f>B13</f>
        <v>9707</v>
      </c>
      <c r="G13" s="137">
        <v>6558</v>
      </c>
      <c r="H13" s="140">
        <v>16048</v>
      </c>
      <c r="I13" s="140">
        <f>SUM(G13:H14)</f>
        <v>22606</v>
      </c>
      <c r="J13" s="140">
        <v>0</v>
      </c>
      <c r="K13" s="140">
        <v>3000</v>
      </c>
      <c r="L13" s="140">
        <f>SUM(J13:K14)</f>
        <v>3000</v>
      </c>
      <c r="M13" s="140">
        <v>3</v>
      </c>
      <c r="N13" s="140">
        <v>79</v>
      </c>
      <c r="O13" s="140">
        <f>SUM(M13:N14)</f>
        <v>82</v>
      </c>
      <c r="P13" s="140">
        <f t="shared" ref="P13:Q13" si="1">G13+J13+M13</f>
        <v>6561</v>
      </c>
      <c r="Q13" s="140">
        <f t="shared" si="1"/>
        <v>19127</v>
      </c>
      <c r="R13" s="141">
        <f>SUM(P13:Q14)</f>
        <v>25688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135554</v>
      </c>
      <c r="C15" s="140"/>
      <c r="D15" s="140"/>
      <c r="E15" s="140"/>
      <c r="F15" s="137">
        <f>B15</f>
        <v>135554</v>
      </c>
      <c r="G15" s="137">
        <v>21800</v>
      </c>
      <c r="H15" s="140">
        <v>57608</v>
      </c>
      <c r="I15" s="140">
        <f>SUM(G15:H16)</f>
        <v>79408</v>
      </c>
      <c r="J15" s="140">
        <v>9918</v>
      </c>
      <c r="K15" s="140">
        <v>71788</v>
      </c>
      <c r="L15" s="140">
        <f>SUM(J15:K16)</f>
        <v>81706</v>
      </c>
      <c r="M15" s="140">
        <v>39</v>
      </c>
      <c r="N15" s="140">
        <v>306</v>
      </c>
      <c r="O15" s="140">
        <f>SUM(M15:N16)</f>
        <v>345</v>
      </c>
      <c r="P15" s="140">
        <f t="shared" ref="P15:Q15" si="2">G15+J15+M15</f>
        <v>31757</v>
      </c>
      <c r="Q15" s="140">
        <f t="shared" si="2"/>
        <v>129702</v>
      </c>
      <c r="R15" s="141">
        <f>SUM(P15:Q16)</f>
        <v>161459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44884</v>
      </c>
      <c r="C17" s="140"/>
      <c r="D17" s="140"/>
      <c r="E17" s="140"/>
      <c r="F17" s="137">
        <f>B17</f>
        <v>44884</v>
      </c>
      <c r="G17" s="137">
        <v>11591</v>
      </c>
      <c r="H17" s="140">
        <v>40118</v>
      </c>
      <c r="I17" s="140">
        <f>SUM(G17:H18)</f>
        <v>51709</v>
      </c>
      <c r="J17" s="140">
        <v>1673</v>
      </c>
      <c r="K17" s="140">
        <v>37001</v>
      </c>
      <c r="L17" s="140">
        <f>SUM(J17:K18)</f>
        <v>38674</v>
      </c>
      <c r="M17" s="140">
        <v>26</v>
      </c>
      <c r="N17" s="140">
        <v>106</v>
      </c>
      <c r="O17" s="140">
        <f>SUM(M17:N18)</f>
        <v>132</v>
      </c>
      <c r="P17" s="140">
        <f t="shared" ref="P17:Q17" si="3">G17+J17+M17</f>
        <v>13290</v>
      </c>
      <c r="Q17" s="140">
        <f t="shared" si="3"/>
        <v>77225</v>
      </c>
      <c r="R17" s="141">
        <f>SUM(P17:Q18)</f>
        <v>90515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46280</v>
      </c>
      <c r="C19" s="140"/>
      <c r="D19" s="140"/>
      <c r="E19" s="140"/>
      <c r="F19" s="137">
        <f>B19</f>
        <v>46280</v>
      </c>
      <c r="G19" s="137">
        <v>3986</v>
      </c>
      <c r="H19" s="140">
        <v>33261</v>
      </c>
      <c r="I19" s="140">
        <f>SUM(G19:H20)</f>
        <v>37247</v>
      </c>
      <c r="J19" s="140">
        <v>167</v>
      </c>
      <c r="K19" s="140">
        <v>20773</v>
      </c>
      <c r="L19" s="140">
        <f>SUM(J19:K20)</f>
        <v>20940</v>
      </c>
      <c r="M19" s="140">
        <v>5</v>
      </c>
      <c r="N19" s="140">
        <v>207</v>
      </c>
      <c r="O19" s="140">
        <f>SUM(M19:N20)</f>
        <v>212</v>
      </c>
      <c r="P19" s="140">
        <f t="shared" ref="P19:Q19" si="4">G19+J19+M19</f>
        <v>4158</v>
      </c>
      <c r="Q19" s="140">
        <f t="shared" si="4"/>
        <v>54241</v>
      </c>
      <c r="R19" s="141">
        <f>SUM(P19:Q20)</f>
        <v>58399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43029</v>
      </c>
      <c r="C21" s="140"/>
      <c r="D21" s="140"/>
      <c r="E21" s="140"/>
      <c r="F21" s="137">
        <f>B21</f>
        <v>43029</v>
      </c>
      <c r="G21" s="137">
        <v>4413</v>
      </c>
      <c r="H21" s="140">
        <v>7297</v>
      </c>
      <c r="I21" s="140">
        <f>SUM(G21:H22)</f>
        <v>11710</v>
      </c>
      <c r="J21" s="140">
        <v>1696</v>
      </c>
      <c r="K21" s="140">
        <v>50525</v>
      </c>
      <c r="L21" s="140">
        <f>SUM(J21:K22)</f>
        <v>52221</v>
      </c>
      <c r="M21" s="140">
        <v>18</v>
      </c>
      <c r="N21" s="140">
        <v>80</v>
      </c>
      <c r="O21" s="140">
        <f>SUM(M21:N22)</f>
        <v>98</v>
      </c>
      <c r="P21" s="140">
        <f t="shared" ref="P21:Q21" si="5">G21+J21+M21</f>
        <v>6127</v>
      </c>
      <c r="Q21" s="140">
        <f t="shared" si="5"/>
        <v>57902</v>
      </c>
      <c r="R21" s="141">
        <f>SUM(P21:Q22)</f>
        <v>64029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7806</v>
      </c>
      <c r="C23" s="140"/>
      <c r="D23" s="140"/>
      <c r="E23" s="140"/>
      <c r="F23" s="137">
        <f>B23</f>
        <v>7806</v>
      </c>
      <c r="G23" s="137">
        <v>901</v>
      </c>
      <c r="H23" s="140">
        <v>2605</v>
      </c>
      <c r="I23" s="140">
        <f>SUM(G23:H24)</f>
        <v>3506</v>
      </c>
      <c r="J23" s="140">
        <v>0</v>
      </c>
      <c r="K23" s="140">
        <v>5466</v>
      </c>
      <c r="L23" s="140">
        <f>SUM(J23:K24)</f>
        <v>5466</v>
      </c>
      <c r="M23" s="140">
        <v>1</v>
      </c>
      <c r="N23" s="140">
        <v>54</v>
      </c>
      <c r="O23" s="140">
        <f>SUM(M23:N24)</f>
        <v>55</v>
      </c>
      <c r="P23" s="140">
        <f t="shared" ref="P23:Q23" si="6">G23+J23+M23</f>
        <v>902</v>
      </c>
      <c r="Q23" s="140">
        <f t="shared" si="6"/>
        <v>8125</v>
      </c>
      <c r="R23" s="141">
        <f>SUM(P23:Q24)</f>
        <v>9027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26194</v>
      </c>
      <c r="C25" s="140"/>
      <c r="D25" s="140"/>
      <c r="E25" s="140"/>
      <c r="F25" s="140">
        <f>B25</f>
        <v>26194</v>
      </c>
      <c r="G25" s="137">
        <v>2248</v>
      </c>
      <c r="H25" s="140">
        <v>14049</v>
      </c>
      <c r="I25" s="137">
        <f>SUM(G25:H26)</f>
        <v>16297</v>
      </c>
      <c r="J25" s="140">
        <v>71</v>
      </c>
      <c r="K25" s="140">
        <v>13181</v>
      </c>
      <c r="L25" s="137">
        <f>SUM(J25:K26)</f>
        <v>13252</v>
      </c>
      <c r="M25" s="140">
        <v>1</v>
      </c>
      <c r="N25" s="140">
        <v>50</v>
      </c>
      <c r="O25" s="137">
        <f>SUM(M25:N26)</f>
        <v>51</v>
      </c>
      <c r="P25" s="140">
        <f>G25+J25+M25</f>
        <v>2320</v>
      </c>
      <c r="Q25" s="140">
        <f>H25+K25+N25</f>
        <v>27280</v>
      </c>
      <c r="R25" s="139">
        <f>SUM(P25:Q26)</f>
        <v>29600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313689</v>
      </c>
      <c r="F29" s="148" t="s">
        <v>31</v>
      </c>
      <c r="G29" s="149"/>
      <c r="H29" s="26">
        <f>B9/E29</f>
        <v>1.0083649729509163</v>
      </c>
      <c r="I29" s="16"/>
      <c r="J29" s="85" t="s">
        <v>32</v>
      </c>
      <c r="K29" s="147" t="s">
        <v>42</v>
      </c>
      <c r="L29" s="147"/>
      <c r="M29" s="54">
        <v>170638</v>
      </c>
      <c r="N29" s="86" t="s">
        <v>31</v>
      </c>
      <c r="O29" s="87"/>
      <c r="P29" s="26">
        <f>H9/M29</f>
        <v>1.0180206050235001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308409</v>
      </c>
      <c r="F31" s="148" t="s">
        <v>31</v>
      </c>
      <c r="G31" s="149"/>
      <c r="H31" s="26">
        <f>B9/E31</f>
        <v>1.02562830526995</v>
      </c>
      <c r="I31" s="16"/>
      <c r="J31" s="85" t="s">
        <v>34</v>
      </c>
      <c r="K31" s="147" t="s">
        <v>42</v>
      </c>
      <c r="L31" s="147"/>
      <c r="M31" s="55">
        <v>163337</v>
      </c>
      <c r="N31" s="86" t="s">
        <v>31</v>
      </c>
      <c r="O31" s="87"/>
      <c r="P31" s="26">
        <f>H9/M31</f>
        <v>1.0635251045384695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371313</v>
      </c>
      <c r="F33" s="148" t="s">
        <v>31</v>
      </c>
      <c r="G33" s="149"/>
      <c r="H33" s="26">
        <f>Q9/E33</f>
        <v>1.0171876556974844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346985</v>
      </c>
      <c r="F35" s="148" t="s">
        <v>31</v>
      </c>
      <c r="G35" s="149"/>
      <c r="H35" s="26">
        <f>Q9/E35</f>
        <v>1.0885052667982766</v>
      </c>
    </row>
  </sheetData>
  <mergeCells count="184">
    <mergeCell ref="Q25:Q26"/>
    <mergeCell ref="R25:R26"/>
    <mergeCell ref="L25:L26"/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M25:M26"/>
    <mergeCell ref="N25:N26"/>
    <mergeCell ref="O25:O26"/>
    <mergeCell ref="G25:G26"/>
    <mergeCell ref="H25:H26"/>
    <mergeCell ref="I25:I26"/>
    <mergeCell ref="J25:J26"/>
    <mergeCell ref="K25:K26"/>
    <mergeCell ref="P25:P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19:P20"/>
    <mergeCell ref="Q19:Q20"/>
    <mergeCell ref="R19:R20"/>
    <mergeCell ref="G21:G22"/>
    <mergeCell ref="H21:H22"/>
    <mergeCell ref="I21:I22"/>
    <mergeCell ref="J21:J22"/>
    <mergeCell ref="K21:K22"/>
    <mergeCell ref="L21:L22"/>
    <mergeCell ref="P21:P22"/>
    <mergeCell ref="Q21:Q22"/>
    <mergeCell ref="R21:R22"/>
    <mergeCell ref="P15:P16"/>
    <mergeCell ref="Q15:Q16"/>
    <mergeCell ref="R15:R16"/>
    <mergeCell ref="G17:G18"/>
    <mergeCell ref="H17:H18"/>
    <mergeCell ref="I17:I18"/>
    <mergeCell ref="J17:J18"/>
    <mergeCell ref="K17:K18"/>
    <mergeCell ref="L17:L18"/>
    <mergeCell ref="P17:P18"/>
    <mergeCell ref="Q17:Q18"/>
    <mergeCell ref="R17:R18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G1:L1"/>
    <mergeCell ref="H2:K2"/>
    <mergeCell ref="P5:R5"/>
    <mergeCell ref="I9:I10"/>
    <mergeCell ref="J9:J10"/>
    <mergeCell ref="K9:K10"/>
    <mergeCell ref="A9:A10"/>
    <mergeCell ref="B9:B10"/>
    <mergeCell ref="C9:C10"/>
    <mergeCell ref="E9:E10"/>
    <mergeCell ref="F9:F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A21:A22"/>
    <mergeCell ref="B21:B22"/>
    <mergeCell ref="C21:C22"/>
    <mergeCell ref="D21:D22"/>
    <mergeCell ref="E21:E22"/>
    <mergeCell ref="G19:G20"/>
    <mergeCell ref="H19:H20"/>
    <mergeCell ref="I19:I20"/>
    <mergeCell ref="J19:J20"/>
    <mergeCell ref="K19:K20"/>
    <mergeCell ref="L19:L20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K15:K16"/>
    <mergeCell ref="L15:L16"/>
    <mergeCell ref="F13:F14"/>
    <mergeCell ref="M11:M12"/>
    <mergeCell ref="N11:N12"/>
    <mergeCell ref="O11:O12"/>
    <mergeCell ref="M13:M14"/>
    <mergeCell ref="N13:N14"/>
    <mergeCell ref="O13:O14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R11:R12"/>
    <mergeCell ref="G11:G12"/>
    <mergeCell ref="H11:H12"/>
    <mergeCell ref="I11:I12"/>
    <mergeCell ref="J11:J12"/>
    <mergeCell ref="K11:K12"/>
    <mergeCell ref="L11:L12"/>
    <mergeCell ref="Q9:Q10"/>
    <mergeCell ref="R9:R10"/>
    <mergeCell ref="L9:L10"/>
    <mergeCell ref="M9:M10"/>
    <mergeCell ref="N9:N10"/>
    <mergeCell ref="P11:P12"/>
    <mergeCell ref="Q11:Q12"/>
    <mergeCell ref="G9:G10"/>
    <mergeCell ref="H9:H10"/>
    <mergeCell ref="O9:O10"/>
    <mergeCell ref="P9:P10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4104-A950-4799-8B29-F197B7F757DB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55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89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89" t="s">
        <v>41</v>
      </c>
      <c r="E8" s="132"/>
      <c r="F8" s="23" t="s">
        <v>15</v>
      </c>
      <c r="G8" s="89" t="s">
        <v>16</v>
      </c>
      <c r="H8" s="89" t="s">
        <v>17</v>
      </c>
      <c r="I8" s="89" t="s">
        <v>18</v>
      </c>
      <c r="J8" s="89" t="s">
        <v>16</v>
      </c>
      <c r="K8" s="89" t="s">
        <v>17</v>
      </c>
      <c r="L8" s="89" t="s">
        <v>18</v>
      </c>
      <c r="M8" s="89" t="s">
        <v>16</v>
      </c>
      <c r="N8" s="89" t="s">
        <v>17</v>
      </c>
      <c r="O8" s="89" t="s">
        <v>18</v>
      </c>
      <c r="P8" s="89" t="s">
        <v>16</v>
      </c>
      <c r="Q8" s="89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324983</v>
      </c>
      <c r="C9" s="137">
        <v>23310</v>
      </c>
      <c r="D9" s="25">
        <v>47280</v>
      </c>
      <c r="E9" s="137">
        <f>SUM(C9:D10)</f>
        <v>71114</v>
      </c>
      <c r="F9" s="137">
        <f>B9+E9</f>
        <v>396097</v>
      </c>
      <c r="G9" s="137">
        <f t="shared" ref="G9:R9" si="0">SUM(G11:G26)</f>
        <v>51709</v>
      </c>
      <c r="H9" s="137">
        <f t="shared" si="0"/>
        <v>178660</v>
      </c>
      <c r="I9" s="137">
        <f t="shared" si="0"/>
        <v>230369</v>
      </c>
      <c r="J9" s="137">
        <f t="shared" si="0"/>
        <v>12748</v>
      </c>
      <c r="K9" s="137">
        <f t="shared" si="0"/>
        <v>203458</v>
      </c>
      <c r="L9" s="137">
        <f t="shared" si="0"/>
        <v>216206</v>
      </c>
      <c r="M9" s="137">
        <f t="shared" si="0"/>
        <v>109</v>
      </c>
      <c r="N9" s="137">
        <f t="shared" si="0"/>
        <v>874</v>
      </c>
      <c r="O9" s="137">
        <f t="shared" si="0"/>
        <v>983</v>
      </c>
      <c r="P9" s="137">
        <f t="shared" si="0"/>
        <v>64566</v>
      </c>
      <c r="Q9" s="137">
        <f t="shared" si="0"/>
        <v>382992</v>
      </c>
      <c r="R9" s="139">
        <f t="shared" si="0"/>
        <v>447558</v>
      </c>
    </row>
    <row r="10" spans="1:18" x14ac:dyDescent="0.15">
      <c r="A10" s="120"/>
      <c r="B10" s="138"/>
      <c r="C10" s="138"/>
      <c r="D10" s="25">
        <v>524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2663</v>
      </c>
      <c r="C11" s="140"/>
      <c r="D11" s="140"/>
      <c r="E11" s="140"/>
      <c r="F11" s="137">
        <f>B11</f>
        <v>2663</v>
      </c>
      <c r="G11" s="137">
        <v>384</v>
      </c>
      <c r="H11" s="140">
        <v>2763</v>
      </c>
      <c r="I11" s="140">
        <f>SUM(G11:H12)</f>
        <v>3147</v>
      </c>
      <c r="J11" s="140">
        <v>0</v>
      </c>
      <c r="K11" s="140">
        <v>1284</v>
      </c>
      <c r="L11" s="140">
        <f>SUM(J11:K12)</f>
        <v>1284</v>
      </c>
      <c r="M11" s="140">
        <v>11</v>
      </c>
      <c r="N11" s="140">
        <v>82</v>
      </c>
      <c r="O11" s="140">
        <f>SUM(M11:N12)</f>
        <v>93</v>
      </c>
      <c r="P11" s="140">
        <f>G11+J11+M11</f>
        <v>395</v>
      </c>
      <c r="Q11" s="140">
        <f>H11+K11+N11</f>
        <v>4129</v>
      </c>
      <c r="R11" s="141">
        <f>SUM(P11:Q12)</f>
        <v>4524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12836</v>
      </c>
      <c r="C13" s="140"/>
      <c r="D13" s="140"/>
      <c r="E13" s="140"/>
      <c r="F13" s="137">
        <f>B13</f>
        <v>12836</v>
      </c>
      <c r="G13" s="137">
        <v>5827</v>
      </c>
      <c r="H13" s="140">
        <v>15816</v>
      </c>
      <c r="I13" s="140">
        <f>SUM(G13:H14)</f>
        <v>21643</v>
      </c>
      <c r="J13" s="140">
        <v>0</v>
      </c>
      <c r="K13" s="140">
        <v>3127</v>
      </c>
      <c r="L13" s="140">
        <f>SUM(J13:K14)</f>
        <v>3127</v>
      </c>
      <c r="M13" s="140">
        <v>3</v>
      </c>
      <c r="N13" s="140">
        <v>80</v>
      </c>
      <c r="O13" s="140">
        <f>SUM(M13:N14)</f>
        <v>83</v>
      </c>
      <c r="P13" s="140">
        <f t="shared" ref="P13:Q13" si="1">G13+J13+M13</f>
        <v>5830</v>
      </c>
      <c r="Q13" s="140">
        <f t="shared" si="1"/>
        <v>19023</v>
      </c>
      <c r="R13" s="141">
        <f>SUM(P13:Q14)</f>
        <v>24853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135302</v>
      </c>
      <c r="C15" s="140"/>
      <c r="D15" s="140"/>
      <c r="E15" s="140"/>
      <c r="F15" s="137">
        <f>B15</f>
        <v>135302</v>
      </c>
      <c r="G15" s="137">
        <v>20977</v>
      </c>
      <c r="H15" s="140">
        <v>59625</v>
      </c>
      <c r="I15" s="140">
        <f>SUM(G15:H16)</f>
        <v>80602</v>
      </c>
      <c r="J15" s="140">
        <v>8761</v>
      </c>
      <c r="K15" s="140">
        <v>71213</v>
      </c>
      <c r="L15" s="140">
        <f>SUM(J15:K16)</f>
        <v>79974</v>
      </c>
      <c r="M15" s="140">
        <v>45</v>
      </c>
      <c r="N15" s="140">
        <v>316</v>
      </c>
      <c r="O15" s="140">
        <f>SUM(M15:N16)</f>
        <v>361</v>
      </c>
      <c r="P15" s="140">
        <f t="shared" ref="P15:Q15" si="2">G15+J15+M15</f>
        <v>29783</v>
      </c>
      <c r="Q15" s="140">
        <f t="shared" si="2"/>
        <v>131154</v>
      </c>
      <c r="R15" s="141">
        <f>SUM(P15:Q16)</f>
        <v>160937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44124</v>
      </c>
      <c r="C17" s="140"/>
      <c r="D17" s="140"/>
      <c r="E17" s="140"/>
      <c r="F17" s="137">
        <f>B17</f>
        <v>44124</v>
      </c>
      <c r="G17" s="137">
        <v>11774</v>
      </c>
      <c r="H17" s="140">
        <v>40115</v>
      </c>
      <c r="I17" s="140">
        <f>SUM(G17:H18)</f>
        <v>51889</v>
      </c>
      <c r="J17" s="140">
        <v>1732</v>
      </c>
      <c r="K17" s="140">
        <v>37315</v>
      </c>
      <c r="L17" s="140">
        <f>SUM(J17:K18)</f>
        <v>39047</v>
      </c>
      <c r="M17" s="140">
        <v>27</v>
      </c>
      <c r="N17" s="140">
        <v>101</v>
      </c>
      <c r="O17" s="140">
        <f>SUM(M17:N18)</f>
        <v>128</v>
      </c>
      <c r="P17" s="140">
        <f t="shared" ref="P17:Q17" si="3">G17+J17+M17</f>
        <v>13533</v>
      </c>
      <c r="Q17" s="140">
        <f t="shared" si="3"/>
        <v>77531</v>
      </c>
      <c r="R17" s="141">
        <f>SUM(P17:Q18)</f>
        <v>91064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49727</v>
      </c>
      <c r="C19" s="140"/>
      <c r="D19" s="140"/>
      <c r="E19" s="140"/>
      <c r="F19" s="137">
        <f>B19</f>
        <v>49727</v>
      </c>
      <c r="G19" s="137">
        <v>4251</v>
      </c>
      <c r="H19" s="140">
        <v>34716</v>
      </c>
      <c r="I19" s="140">
        <f>SUM(G19:H20)</f>
        <v>38967</v>
      </c>
      <c r="J19" s="140">
        <v>405</v>
      </c>
      <c r="K19" s="140">
        <v>21042</v>
      </c>
      <c r="L19" s="140">
        <f>SUM(J19:K20)</f>
        <v>21447</v>
      </c>
      <c r="M19" s="140">
        <v>4</v>
      </c>
      <c r="N19" s="140">
        <v>104</v>
      </c>
      <c r="O19" s="140">
        <f>SUM(M19:N20)</f>
        <v>108</v>
      </c>
      <c r="P19" s="140">
        <f t="shared" ref="P19:Q19" si="4">G19+J19+M19</f>
        <v>4660</v>
      </c>
      <c r="Q19" s="140">
        <f t="shared" si="4"/>
        <v>55862</v>
      </c>
      <c r="R19" s="141">
        <f>SUM(P19:Q20)</f>
        <v>60522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44715</v>
      </c>
      <c r="C21" s="140"/>
      <c r="D21" s="140"/>
      <c r="E21" s="140"/>
      <c r="F21" s="137">
        <f>B21</f>
        <v>44715</v>
      </c>
      <c r="G21" s="137">
        <v>5010</v>
      </c>
      <c r="H21" s="140">
        <v>8545</v>
      </c>
      <c r="I21" s="140">
        <f>SUM(G21:H22)</f>
        <v>13555</v>
      </c>
      <c r="J21" s="140">
        <v>1567</v>
      </c>
      <c r="K21" s="140">
        <v>49695</v>
      </c>
      <c r="L21" s="140">
        <f>SUM(J21:K22)</f>
        <v>51262</v>
      </c>
      <c r="M21" s="140">
        <v>17</v>
      </c>
      <c r="N21" s="140">
        <v>78</v>
      </c>
      <c r="O21" s="140">
        <f>SUM(M21:N22)</f>
        <v>95</v>
      </c>
      <c r="P21" s="140">
        <f t="shared" ref="P21:Q21" si="5">G21+J21+M21</f>
        <v>6594</v>
      </c>
      <c r="Q21" s="140">
        <f t="shared" si="5"/>
        <v>58318</v>
      </c>
      <c r="R21" s="141">
        <f>SUM(P21:Q22)</f>
        <v>64912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8441</v>
      </c>
      <c r="C23" s="140"/>
      <c r="D23" s="140"/>
      <c r="E23" s="140"/>
      <c r="F23" s="137">
        <f>B23</f>
        <v>8441</v>
      </c>
      <c r="G23" s="137">
        <v>978</v>
      </c>
      <c r="H23" s="140">
        <v>2825</v>
      </c>
      <c r="I23" s="140">
        <f>SUM(G23:H24)</f>
        <v>3803</v>
      </c>
      <c r="J23" s="140">
        <v>0</v>
      </c>
      <c r="K23" s="140">
        <v>5957</v>
      </c>
      <c r="L23" s="140">
        <f>SUM(J23:K24)</f>
        <v>5957</v>
      </c>
      <c r="M23" s="140">
        <v>1</v>
      </c>
      <c r="N23" s="140">
        <v>60</v>
      </c>
      <c r="O23" s="140">
        <f>SUM(M23:N24)</f>
        <v>61</v>
      </c>
      <c r="P23" s="140">
        <f t="shared" ref="P23:Q23" si="6">G23+J23+M23</f>
        <v>979</v>
      </c>
      <c r="Q23" s="140">
        <f t="shared" si="6"/>
        <v>8842</v>
      </c>
      <c r="R23" s="141">
        <f>SUM(P23:Q24)</f>
        <v>9821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27175</v>
      </c>
      <c r="C25" s="140"/>
      <c r="D25" s="140"/>
      <c r="E25" s="140"/>
      <c r="F25" s="140">
        <f>B25</f>
        <v>27175</v>
      </c>
      <c r="G25" s="137">
        <v>2508</v>
      </c>
      <c r="H25" s="140">
        <v>14255</v>
      </c>
      <c r="I25" s="137">
        <f>SUM(G25:H26)</f>
        <v>16763</v>
      </c>
      <c r="J25" s="140">
        <v>283</v>
      </c>
      <c r="K25" s="140">
        <v>13825</v>
      </c>
      <c r="L25" s="137">
        <f>SUM(J25:K26)</f>
        <v>14108</v>
      </c>
      <c r="M25" s="140">
        <v>1</v>
      </c>
      <c r="N25" s="140">
        <v>53</v>
      </c>
      <c r="O25" s="137">
        <f>SUM(M25:N26)</f>
        <v>54</v>
      </c>
      <c r="P25" s="140">
        <f>G25+J25+M25</f>
        <v>2792</v>
      </c>
      <c r="Q25" s="140">
        <f>H25+K25+N25</f>
        <v>28133</v>
      </c>
      <c r="R25" s="139">
        <f>SUM(P25:Q26)</f>
        <v>30925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316313</v>
      </c>
      <c r="F29" s="148" t="s">
        <v>31</v>
      </c>
      <c r="G29" s="149"/>
      <c r="H29" s="26">
        <f>B9/E29</f>
        <v>1.0274095595185782</v>
      </c>
      <c r="I29" s="16"/>
      <c r="J29" s="90" t="s">
        <v>32</v>
      </c>
      <c r="K29" s="147" t="s">
        <v>42</v>
      </c>
      <c r="L29" s="147"/>
      <c r="M29" s="54">
        <v>173713</v>
      </c>
      <c r="N29" s="91" t="s">
        <v>31</v>
      </c>
      <c r="O29" s="92"/>
      <c r="P29" s="26">
        <f>H9/M29</f>
        <v>1.0284780068273531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304902</v>
      </c>
      <c r="F31" s="148" t="s">
        <v>31</v>
      </c>
      <c r="G31" s="149"/>
      <c r="H31" s="26">
        <f>B9/E31</f>
        <v>1.0658605059986488</v>
      </c>
      <c r="I31" s="16"/>
      <c r="J31" s="90" t="s">
        <v>34</v>
      </c>
      <c r="K31" s="147" t="s">
        <v>42</v>
      </c>
      <c r="L31" s="147"/>
      <c r="M31" s="55">
        <v>164529</v>
      </c>
      <c r="N31" s="91" t="s">
        <v>31</v>
      </c>
      <c r="O31" s="92"/>
      <c r="P31" s="26">
        <f>H9/M31</f>
        <v>1.0858875942842903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377695</v>
      </c>
      <c r="F33" s="148" t="s">
        <v>31</v>
      </c>
      <c r="G33" s="149"/>
      <c r="H33" s="26">
        <f>Q9/E33</f>
        <v>1.0140245436132329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354190</v>
      </c>
      <c r="F35" s="148" t="s">
        <v>31</v>
      </c>
      <c r="G35" s="149"/>
      <c r="H35" s="26">
        <f>Q9/E35</f>
        <v>1.0813179367006409</v>
      </c>
    </row>
  </sheetData>
  <mergeCells count="184">
    <mergeCell ref="R11:R12"/>
    <mergeCell ref="G11:G12"/>
    <mergeCell ref="H11:H12"/>
    <mergeCell ref="I11:I12"/>
    <mergeCell ref="J11:J12"/>
    <mergeCell ref="K11:K12"/>
    <mergeCell ref="L11:L12"/>
    <mergeCell ref="Q9:Q10"/>
    <mergeCell ref="R9:R10"/>
    <mergeCell ref="L9:L10"/>
    <mergeCell ref="M9:M10"/>
    <mergeCell ref="N9:N10"/>
    <mergeCell ref="P11:P12"/>
    <mergeCell ref="Q11:Q12"/>
    <mergeCell ref="G9:G10"/>
    <mergeCell ref="H9:H10"/>
    <mergeCell ref="O9:O10"/>
    <mergeCell ref="P9:P10"/>
    <mergeCell ref="I9:I10"/>
    <mergeCell ref="J9:J10"/>
    <mergeCell ref="K9:K10"/>
    <mergeCell ref="F13:F14"/>
    <mergeCell ref="M11:M12"/>
    <mergeCell ref="N11:N12"/>
    <mergeCell ref="O11:O12"/>
    <mergeCell ref="M13:M14"/>
    <mergeCell ref="N13:N14"/>
    <mergeCell ref="O13:O14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C15:C16"/>
    <mergeCell ref="D15:D16"/>
    <mergeCell ref="E15:E16"/>
    <mergeCell ref="F15:F16"/>
    <mergeCell ref="M17:M18"/>
    <mergeCell ref="N17:N18"/>
    <mergeCell ref="O17:O18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K15:K16"/>
    <mergeCell ref="L15:L16"/>
    <mergeCell ref="F17:F18"/>
    <mergeCell ref="M15:M16"/>
    <mergeCell ref="N15:N16"/>
    <mergeCell ref="O15:O16"/>
    <mergeCell ref="A15:A16"/>
    <mergeCell ref="B15:B16"/>
    <mergeCell ref="A21:A22"/>
    <mergeCell ref="B21:B22"/>
    <mergeCell ref="C21:C22"/>
    <mergeCell ref="D21:D22"/>
    <mergeCell ref="E21:E22"/>
    <mergeCell ref="G19:G20"/>
    <mergeCell ref="H19:H20"/>
    <mergeCell ref="I19:I20"/>
    <mergeCell ref="J19:J20"/>
    <mergeCell ref="F21:F22"/>
    <mergeCell ref="A19:A20"/>
    <mergeCell ref="B19:B20"/>
    <mergeCell ref="P25:P26"/>
    <mergeCell ref="Q25:Q26"/>
    <mergeCell ref="R25:R26"/>
    <mergeCell ref="G25:G26"/>
    <mergeCell ref="H25:H26"/>
    <mergeCell ref="I25:I26"/>
    <mergeCell ref="C19:C20"/>
    <mergeCell ref="D19:D20"/>
    <mergeCell ref="E19:E20"/>
    <mergeCell ref="F19:F20"/>
    <mergeCell ref="M21:M22"/>
    <mergeCell ref="N21:N22"/>
    <mergeCell ref="O21:O22"/>
    <mergeCell ref="K19:K20"/>
    <mergeCell ref="L19:L20"/>
    <mergeCell ref="M19:M20"/>
    <mergeCell ref="N19:N20"/>
    <mergeCell ref="O19:O20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K29:L29"/>
    <mergeCell ref="C31:D31"/>
    <mergeCell ref="F31:G31"/>
    <mergeCell ref="K31:L31"/>
    <mergeCell ref="M25:M26"/>
    <mergeCell ref="N25:N26"/>
    <mergeCell ref="O25:O26"/>
    <mergeCell ref="C33:D33"/>
    <mergeCell ref="F33:G33"/>
    <mergeCell ref="C35:D35"/>
    <mergeCell ref="F35:G35"/>
    <mergeCell ref="C29:D29"/>
    <mergeCell ref="F29:G29"/>
    <mergeCell ref="J25:J26"/>
    <mergeCell ref="K25:K26"/>
    <mergeCell ref="L25:L26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P19:P20"/>
    <mergeCell ref="Q19:Q20"/>
    <mergeCell ref="R19:R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P15:P16"/>
    <mergeCell ref="Q15:Q16"/>
    <mergeCell ref="R15:R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9:A10"/>
    <mergeCell ref="B9:B10"/>
    <mergeCell ref="C9:C10"/>
    <mergeCell ref="E9:E10"/>
    <mergeCell ref="F9:F10"/>
    <mergeCell ref="G1:L1"/>
    <mergeCell ref="H2:K2"/>
    <mergeCell ref="P5:R5"/>
    <mergeCell ref="H6:N6"/>
    <mergeCell ref="P6:R7"/>
    <mergeCell ref="G7:I7"/>
    <mergeCell ref="J7:L7"/>
    <mergeCell ref="M7:O7"/>
    <mergeCell ref="A6:A8"/>
    <mergeCell ref="B6:B8"/>
    <mergeCell ref="C6:E6"/>
    <mergeCell ref="C7:C8"/>
    <mergeCell ref="E7:E8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5BF0-B925-4969-9085-6FE8A1B4C68D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44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33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33" t="s">
        <v>41</v>
      </c>
      <c r="E8" s="132"/>
      <c r="F8" s="23" t="s">
        <v>15</v>
      </c>
      <c r="G8" s="33" t="s">
        <v>16</v>
      </c>
      <c r="H8" s="33" t="s">
        <v>17</v>
      </c>
      <c r="I8" s="33" t="s">
        <v>18</v>
      </c>
      <c r="J8" s="33" t="s">
        <v>16</v>
      </c>
      <c r="K8" s="33" t="s">
        <v>17</v>
      </c>
      <c r="L8" s="33" t="s">
        <v>18</v>
      </c>
      <c r="M8" s="33" t="s">
        <v>16</v>
      </c>
      <c r="N8" s="33" t="s">
        <v>17</v>
      </c>
      <c r="O8" s="33" t="s">
        <v>18</v>
      </c>
      <c r="P8" s="33" t="s">
        <v>16</v>
      </c>
      <c r="Q8" s="33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298634</v>
      </c>
      <c r="C9" s="137">
        <v>22740</v>
      </c>
      <c r="D9" s="25">
        <v>43565</v>
      </c>
      <c r="E9" s="137">
        <f>SUM(C9:D10)</f>
        <v>66819</v>
      </c>
      <c r="F9" s="137">
        <f>B9+E9</f>
        <v>365453</v>
      </c>
      <c r="G9" s="137">
        <f t="shared" ref="G9:R9" si="0">SUM(G11:G26)</f>
        <v>50697</v>
      </c>
      <c r="H9" s="137">
        <f t="shared" si="0"/>
        <v>160739</v>
      </c>
      <c r="I9" s="137">
        <f t="shared" si="0"/>
        <v>211436</v>
      </c>
      <c r="J9" s="137">
        <f t="shared" si="0"/>
        <v>20348</v>
      </c>
      <c r="K9" s="137">
        <f t="shared" si="0"/>
        <v>188524</v>
      </c>
      <c r="L9" s="137">
        <f t="shared" si="0"/>
        <v>208872</v>
      </c>
      <c r="M9" s="137">
        <f t="shared" si="0"/>
        <v>81</v>
      </c>
      <c r="N9" s="137">
        <f t="shared" si="0"/>
        <v>807</v>
      </c>
      <c r="O9" s="137">
        <f t="shared" si="0"/>
        <v>888</v>
      </c>
      <c r="P9" s="137">
        <f t="shared" si="0"/>
        <v>71126</v>
      </c>
      <c r="Q9" s="137">
        <f t="shared" si="0"/>
        <v>350070</v>
      </c>
      <c r="R9" s="139">
        <f t="shared" si="0"/>
        <v>421196</v>
      </c>
    </row>
    <row r="10" spans="1:18" x14ac:dyDescent="0.15">
      <c r="A10" s="120"/>
      <c r="B10" s="138"/>
      <c r="C10" s="138"/>
      <c r="D10" s="25">
        <v>514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2366</v>
      </c>
      <c r="C11" s="140"/>
      <c r="D11" s="140"/>
      <c r="E11" s="140"/>
      <c r="F11" s="137">
        <f>B11</f>
        <v>2366</v>
      </c>
      <c r="G11" s="137">
        <v>385</v>
      </c>
      <c r="H11" s="140">
        <v>2722</v>
      </c>
      <c r="I11" s="140">
        <f>SUM(G11:H12)</f>
        <v>3107</v>
      </c>
      <c r="J11" s="140">
        <v>0</v>
      </c>
      <c r="K11" s="140">
        <v>1271</v>
      </c>
      <c r="L11" s="140">
        <f>SUM(J11:K12)</f>
        <v>1271</v>
      </c>
      <c r="M11" s="140">
        <v>8</v>
      </c>
      <c r="N11" s="140">
        <v>82</v>
      </c>
      <c r="O11" s="140">
        <f>SUM(M11:N12)</f>
        <v>90</v>
      </c>
      <c r="P11" s="140">
        <f>G11+J11+M11</f>
        <v>393</v>
      </c>
      <c r="Q11" s="140">
        <f>H11+K11+N11</f>
        <v>4075</v>
      </c>
      <c r="R11" s="141">
        <f>SUM(P11:Q12)</f>
        <v>4468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10652</v>
      </c>
      <c r="C13" s="140"/>
      <c r="D13" s="140"/>
      <c r="E13" s="140"/>
      <c r="F13" s="137">
        <f>B13</f>
        <v>10652</v>
      </c>
      <c r="G13" s="137">
        <v>4970</v>
      </c>
      <c r="H13" s="140">
        <v>13731</v>
      </c>
      <c r="I13" s="140">
        <f>SUM(G13:H14)</f>
        <v>18701</v>
      </c>
      <c r="J13" s="140">
        <v>0</v>
      </c>
      <c r="K13" s="140">
        <v>3069</v>
      </c>
      <c r="L13" s="140">
        <f>SUM(J13:K14)</f>
        <v>3069</v>
      </c>
      <c r="M13" s="140">
        <v>1</v>
      </c>
      <c r="N13" s="140">
        <v>71</v>
      </c>
      <c r="O13" s="140">
        <f>SUM(M13:N14)</f>
        <v>72</v>
      </c>
      <c r="P13" s="140">
        <f t="shared" ref="P13:Q13" si="1">G13+J13+M13</f>
        <v>4971</v>
      </c>
      <c r="Q13" s="140">
        <f t="shared" si="1"/>
        <v>16871</v>
      </c>
      <c r="R13" s="141">
        <f>SUM(P13:Q14)</f>
        <v>21842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136366</v>
      </c>
      <c r="C15" s="140"/>
      <c r="D15" s="140"/>
      <c r="E15" s="140"/>
      <c r="F15" s="137">
        <f>B15</f>
        <v>136366</v>
      </c>
      <c r="G15" s="137">
        <v>20131</v>
      </c>
      <c r="H15" s="140">
        <v>56281</v>
      </c>
      <c r="I15" s="140">
        <f>SUM(G15:H16)</f>
        <v>76412</v>
      </c>
      <c r="J15" s="140">
        <v>9855</v>
      </c>
      <c r="K15" s="140">
        <v>71930</v>
      </c>
      <c r="L15" s="140">
        <f>SUM(J15:K16)</f>
        <v>81785</v>
      </c>
      <c r="M15" s="140">
        <v>34</v>
      </c>
      <c r="N15" s="140">
        <v>276</v>
      </c>
      <c r="O15" s="140">
        <f>SUM(M15:N16)</f>
        <v>310</v>
      </c>
      <c r="P15" s="140">
        <f t="shared" ref="P15:Q15" si="2">G15+J15+M15</f>
        <v>30020</v>
      </c>
      <c r="Q15" s="140">
        <f t="shared" si="2"/>
        <v>128487</v>
      </c>
      <c r="R15" s="141">
        <f>SUM(P15:Q16)</f>
        <v>158507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41515</v>
      </c>
      <c r="C17" s="140"/>
      <c r="D17" s="140"/>
      <c r="E17" s="140"/>
      <c r="F17" s="137">
        <f>B17</f>
        <v>41515</v>
      </c>
      <c r="G17" s="137">
        <v>12441</v>
      </c>
      <c r="H17" s="140">
        <v>33455</v>
      </c>
      <c r="I17" s="140">
        <f>SUM(G17:H18)</f>
        <v>45896</v>
      </c>
      <c r="J17" s="140">
        <v>8571</v>
      </c>
      <c r="K17" s="140">
        <v>27353</v>
      </c>
      <c r="L17" s="140">
        <f>SUM(J17:K18)</f>
        <v>35924</v>
      </c>
      <c r="M17" s="140">
        <v>22</v>
      </c>
      <c r="N17" s="140">
        <v>113</v>
      </c>
      <c r="O17" s="140">
        <f>SUM(M17:N18)</f>
        <v>135</v>
      </c>
      <c r="P17" s="140">
        <f t="shared" ref="P17:Q17" si="3">G17+J17+M17</f>
        <v>21034</v>
      </c>
      <c r="Q17" s="140">
        <f t="shared" si="3"/>
        <v>60921</v>
      </c>
      <c r="R17" s="141">
        <f>SUM(P17:Q18)</f>
        <v>81955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36269</v>
      </c>
      <c r="C19" s="140"/>
      <c r="D19" s="140"/>
      <c r="E19" s="140"/>
      <c r="F19" s="137">
        <f>B19</f>
        <v>36269</v>
      </c>
      <c r="G19" s="137">
        <v>5211</v>
      </c>
      <c r="H19" s="140">
        <v>32194</v>
      </c>
      <c r="I19" s="140">
        <f>SUM(G19:H20)</f>
        <v>37405</v>
      </c>
      <c r="J19" s="140">
        <v>168</v>
      </c>
      <c r="K19" s="140">
        <v>21573</v>
      </c>
      <c r="L19" s="140">
        <f>SUM(J19:K20)</f>
        <v>21741</v>
      </c>
      <c r="M19" s="140">
        <v>2</v>
      </c>
      <c r="N19" s="140">
        <v>107</v>
      </c>
      <c r="O19" s="140">
        <f>SUM(M19:N20)</f>
        <v>109</v>
      </c>
      <c r="P19" s="140">
        <f t="shared" ref="P19:Q19" si="4">G19+J19+M19</f>
        <v>5381</v>
      </c>
      <c r="Q19" s="140">
        <f t="shared" si="4"/>
        <v>53874</v>
      </c>
      <c r="R19" s="141">
        <f>SUM(P19:Q20)</f>
        <v>59255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37497</v>
      </c>
      <c r="C21" s="140"/>
      <c r="D21" s="140"/>
      <c r="E21" s="140"/>
      <c r="F21" s="137">
        <f>B21</f>
        <v>37497</v>
      </c>
      <c r="G21" s="137">
        <v>4483</v>
      </c>
      <c r="H21" s="140">
        <v>7012</v>
      </c>
      <c r="I21" s="140">
        <f>SUM(G21:H22)</f>
        <v>11495</v>
      </c>
      <c r="J21" s="140">
        <v>1690</v>
      </c>
      <c r="K21" s="140">
        <v>46567</v>
      </c>
      <c r="L21" s="140">
        <f>SUM(J21:K22)</f>
        <v>48257</v>
      </c>
      <c r="M21" s="140">
        <v>12</v>
      </c>
      <c r="N21" s="140">
        <v>65</v>
      </c>
      <c r="O21" s="140">
        <f>SUM(M21:N22)</f>
        <v>77</v>
      </c>
      <c r="P21" s="140">
        <f t="shared" ref="P21:Q21" si="5">G21+J21+M21</f>
        <v>6185</v>
      </c>
      <c r="Q21" s="140">
        <f t="shared" si="5"/>
        <v>53644</v>
      </c>
      <c r="R21" s="141">
        <f>SUM(P21:Q22)</f>
        <v>59829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6961</v>
      </c>
      <c r="C23" s="140"/>
      <c r="D23" s="140"/>
      <c r="E23" s="140"/>
      <c r="F23" s="137">
        <f>B23</f>
        <v>6961</v>
      </c>
      <c r="G23" s="137">
        <v>822</v>
      </c>
      <c r="H23" s="140">
        <v>2606</v>
      </c>
      <c r="I23" s="140">
        <f>SUM(G23:H24)</f>
        <v>3428</v>
      </c>
      <c r="J23" s="140">
        <v>0</v>
      </c>
      <c r="K23" s="140">
        <v>4654</v>
      </c>
      <c r="L23" s="140">
        <f>SUM(J23:K24)</f>
        <v>4654</v>
      </c>
      <c r="M23" s="140">
        <v>1</v>
      </c>
      <c r="N23" s="140">
        <v>50</v>
      </c>
      <c r="O23" s="140">
        <f>SUM(M23:N24)</f>
        <v>51</v>
      </c>
      <c r="P23" s="140">
        <f t="shared" ref="P23:Q23" si="6">G23+J23+M23</f>
        <v>823</v>
      </c>
      <c r="Q23" s="140">
        <f t="shared" si="6"/>
        <v>7310</v>
      </c>
      <c r="R23" s="141">
        <f>SUM(P23:Q24)</f>
        <v>8133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27008</v>
      </c>
      <c r="C25" s="140"/>
      <c r="D25" s="140"/>
      <c r="E25" s="140"/>
      <c r="F25" s="140">
        <f>B25</f>
        <v>27008</v>
      </c>
      <c r="G25" s="137">
        <v>2254</v>
      </c>
      <c r="H25" s="140">
        <v>12738</v>
      </c>
      <c r="I25" s="137">
        <f>SUM(G25:H26)</f>
        <v>14992</v>
      </c>
      <c r="J25" s="140">
        <v>64</v>
      </c>
      <c r="K25" s="140">
        <v>12107</v>
      </c>
      <c r="L25" s="137">
        <f>SUM(J25:K26)</f>
        <v>12171</v>
      </c>
      <c r="M25" s="140">
        <v>1</v>
      </c>
      <c r="N25" s="140">
        <v>43</v>
      </c>
      <c r="O25" s="137">
        <f>SUM(M25:N26)</f>
        <v>44</v>
      </c>
      <c r="P25" s="140">
        <f>G25+J25+M25</f>
        <v>2319</v>
      </c>
      <c r="Q25" s="140">
        <f>H25+K25+N25</f>
        <v>24888</v>
      </c>
      <c r="R25" s="139">
        <f>SUM(P25:Q26)</f>
        <v>27207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27">
        <v>304902</v>
      </c>
      <c r="F29" s="148" t="s">
        <v>31</v>
      </c>
      <c r="G29" s="149"/>
      <c r="H29" s="26">
        <f>B9/E29</f>
        <v>0.97944257499130871</v>
      </c>
      <c r="I29" s="16"/>
      <c r="J29" s="30" t="s">
        <v>32</v>
      </c>
      <c r="K29" s="147" t="s">
        <v>42</v>
      </c>
      <c r="L29" s="147"/>
      <c r="M29" s="28">
        <v>164529</v>
      </c>
      <c r="N29" s="31" t="s">
        <v>31</v>
      </c>
      <c r="O29" s="32"/>
      <c r="P29" s="26">
        <f>H9/M29</f>
        <v>0.97696454728345761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29">
        <v>298817</v>
      </c>
      <c r="F31" s="148" t="s">
        <v>31</v>
      </c>
      <c r="G31" s="149"/>
      <c r="H31" s="26">
        <f>B9/E31</f>
        <v>0.99938758504368896</v>
      </c>
      <c r="I31" s="16"/>
      <c r="J31" s="30" t="s">
        <v>34</v>
      </c>
      <c r="K31" s="147" t="s">
        <v>42</v>
      </c>
      <c r="L31" s="147"/>
      <c r="M31" s="29">
        <v>162504</v>
      </c>
      <c r="N31" s="31" t="s">
        <v>31</v>
      </c>
      <c r="O31" s="32"/>
      <c r="P31" s="26">
        <f>H9/M31</f>
        <v>0.98913872889282728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28">
        <v>354190</v>
      </c>
      <c r="F33" s="148" t="s">
        <v>31</v>
      </c>
      <c r="G33" s="149"/>
      <c r="H33" s="26">
        <f>Q9/E33</f>
        <v>0.98836782517857646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29">
        <v>346067</v>
      </c>
      <c r="F35" s="148" t="s">
        <v>31</v>
      </c>
      <c r="G35" s="149"/>
      <c r="H35" s="26">
        <f>Q9/E35</f>
        <v>1.0115671242851818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6F2-E04C-4E9D-92BB-E74C0B69C817}">
  <sheetPr>
    <pageSetUpPr fitToPage="1"/>
  </sheetPr>
  <dimension ref="A1:R40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/>
  </cols>
  <sheetData>
    <row r="1" spans="1:18" ht="13.7" customHeight="1" x14ac:dyDescent="0.15">
      <c r="A1" s="39"/>
      <c r="B1" s="39"/>
      <c r="C1" s="39"/>
      <c r="D1" s="39"/>
      <c r="E1" s="39"/>
      <c r="F1" s="39"/>
      <c r="G1" s="93" t="s">
        <v>38</v>
      </c>
      <c r="H1" s="93"/>
      <c r="I1" s="93"/>
      <c r="J1" s="93"/>
      <c r="K1" s="93"/>
      <c r="L1" s="93"/>
      <c r="M1" s="39"/>
      <c r="N1" s="39"/>
      <c r="O1" s="39"/>
      <c r="P1" s="39"/>
      <c r="Q1" s="39"/>
      <c r="R1" s="39"/>
    </row>
    <row r="2" spans="1:18" x14ac:dyDescent="0.15">
      <c r="A2" s="39"/>
      <c r="B2" s="39"/>
      <c r="C2" s="39"/>
      <c r="D2" s="39"/>
      <c r="E2" s="39"/>
      <c r="F2" s="39"/>
      <c r="G2" s="39"/>
      <c r="H2" s="94" t="s">
        <v>45</v>
      </c>
      <c r="I2" s="94"/>
      <c r="J2" s="94"/>
      <c r="K2" s="94"/>
      <c r="L2" s="39"/>
      <c r="M2" s="39"/>
      <c r="N2" s="39"/>
      <c r="O2" s="39"/>
      <c r="P2" s="39"/>
      <c r="Q2" s="39"/>
      <c r="R2" s="39"/>
    </row>
    <row r="3" spans="1:18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5" spans="1:18" ht="14.25" thickBot="1" x14ac:dyDescent="0.2">
      <c r="A5" s="38"/>
      <c r="B5" s="41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95" t="s">
        <v>1</v>
      </c>
      <c r="Q5" s="150"/>
      <c r="R5" s="150"/>
    </row>
    <row r="6" spans="1:18" x14ac:dyDescent="0.15">
      <c r="A6" s="96" t="s">
        <v>2</v>
      </c>
      <c r="B6" s="98" t="s">
        <v>3</v>
      </c>
      <c r="C6" s="98" t="s">
        <v>4</v>
      </c>
      <c r="D6" s="98"/>
      <c r="E6" s="98"/>
      <c r="F6" s="42" t="s">
        <v>3</v>
      </c>
      <c r="G6" s="43"/>
      <c r="H6" s="100" t="s">
        <v>5</v>
      </c>
      <c r="I6" s="101"/>
      <c r="J6" s="101"/>
      <c r="K6" s="101"/>
      <c r="L6" s="101"/>
      <c r="M6" s="101"/>
      <c r="N6" s="102"/>
      <c r="O6" s="44"/>
      <c r="P6" s="151" t="s">
        <v>6</v>
      </c>
      <c r="Q6" s="152"/>
      <c r="R6" s="153"/>
    </row>
    <row r="7" spans="1:18" x14ac:dyDescent="0.15">
      <c r="A7" s="97"/>
      <c r="B7" s="99"/>
      <c r="C7" s="99" t="s">
        <v>39</v>
      </c>
      <c r="D7" s="49" t="s">
        <v>8</v>
      </c>
      <c r="E7" s="99" t="s">
        <v>9</v>
      </c>
      <c r="F7" s="45" t="s">
        <v>10</v>
      </c>
      <c r="G7" s="99" t="s">
        <v>40</v>
      </c>
      <c r="H7" s="99"/>
      <c r="I7" s="99"/>
      <c r="J7" s="99" t="s">
        <v>12</v>
      </c>
      <c r="K7" s="99"/>
      <c r="L7" s="99"/>
      <c r="M7" s="99" t="s">
        <v>13</v>
      </c>
      <c r="N7" s="99"/>
      <c r="O7" s="99"/>
      <c r="P7" s="154"/>
      <c r="Q7" s="155"/>
      <c r="R7" s="156"/>
    </row>
    <row r="8" spans="1:18" x14ac:dyDescent="0.15">
      <c r="A8" s="97"/>
      <c r="B8" s="99"/>
      <c r="C8" s="99"/>
      <c r="D8" s="49" t="s">
        <v>41</v>
      </c>
      <c r="E8" s="105"/>
      <c r="F8" s="46" t="s">
        <v>15</v>
      </c>
      <c r="G8" s="49" t="s">
        <v>16</v>
      </c>
      <c r="H8" s="49" t="s">
        <v>17</v>
      </c>
      <c r="I8" s="49" t="s">
        <v>18</v>
      </c>
      <c r="J8" s="49" t="s">
        <v>16</v>
      </c>
      <c r="K8" s="49" t="s">
        <v>17</v>
      </c>
      <c r="L8" s="49" t="s">
        <v>18</v>
      </c>
      <c r="M8" s="49" t="s">
        <v>16</v>
      </c>
      <c r="N8" s="49" t="s">
        <v>17</v>
      </c>
      <c r="O8" s="49" t="s">
        <v>18</v>
      </c>
      <c r="P8" s="49" t="s">
        <v>16</v>
      </c>
      <c r="Q8" s="49" t="s">
        <v>17</v>
      </c>
      <c r="R8" s="47" t="s">
        <v>19</v>
      </c>
    </row>
    <row r="9" spans="1:18" x14ac:dyDescent="0.15">
      <c r="A9" s="97" t="s">
        <v>20</v>
      </c>
      <c r="B9" s="107">
        <v>295211</v>
      </c>
      <c r="C9" s="107">
        <v>22137</v>
      </c>
      <c r="D9" s="56">
        <v>36861</v>
      </c>
      <c r="E9" s="107">
        <v>59522</v>
      </c>
      <c r="F9" s="107">
        <v>354733</v>
      </c>
      <c r="G9" s="107">
        <v>52389</v>
      </c>
      <c r="H9" s="107">
        <v>165940</v>
      </c>
      <c r="I9" s="107">
        <v>218329</v>
      </c>
      <c r="J9" s="107">
        <v>14382</v>
      </c>
      <c r="K9" s="107">
        <v>175480</v>
      </c>
      <c r="L9" s="107">
        <v>189862</v>
      </c>
      <c r="M9" s="107">
        <v>87</v>
      </c>
      <c r="N9" s="107">
        <v>807</v>
      </c>
      <c r="O9" s="107">
        <v>894</v>
      </c>
      <c r="P9" s="107">
        <v>66858</v>
      </c>
      <c r="Q9" s="107">
        <v>342227</v>
      </c>
      <c r="R9" s="111">
        <v>409085</v>
      </c>
    </row>
    <row r="10" spans="1:18" x14ac:dyDescent="0.15">
      <c r="A10" s="97"/>
      <c r="B10" s="108"/>
      <c r="C10" s="108"/>
      <c r="D10" s="56">
        <v>524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1"/>
    </row>
    <row r="11" spans="1:18" x14ac:dyDescent="0.15">
      <c r="A11" s="97" t="s">
        <v>21</v>
      </c>
      <c r="B11" s="107">
        <v>2430</v>
      </c>
      <c r="C11" s="109"/>
      <c r="D11" s="109"/>
      <c r="E11" s="109"/>
      <c r="F11" s="107">
        <v>2430</v>
      </c>
      <c r="G11" s="107">
        <v>387</v>
      </c>
      <c r="H11" s="109">
        <v>2563</v>
      </c>
      <c r="I11" s="109">
        <v>2950</v>
      </c>
      <c r="J11" s="109">
        <v>0</v>
      </c>
      <c r="K11" s="109">
        <v>1254</v>
      </c>
      <c r="L11" s="109">
        <v>1254</v>
      </c>
      <c r="M11" s="109">
        <v>10</v>
      </c>
      <c r="N11" s="109">
        <v>77</v>
      </c>
      <c r="O11" s="109">
        <v>87</v>
      </c>
      <c r="P11" s="109">
        <v>397</v>
      </c>
      <c r="Q11" s="109">
        <v>3894</v>
      </c>
      <c r="R11" s="112">
        <v>4291</v>
      </c>
    </row>
    <row r="12" spans="1:18" x14ac:dyDescent="0.15">
      <c r="A12" s="97"/>
      <c r="B12" s="108"/>
      <c r="C12" s="109"/>
      <c r="D12" s="109"/>
      <c r="E12" s="109"/>
      <c r="F12" s="108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3"/>
    </row>
    <row r="13" spans="1:18" x14ac:dyDescent="0.15">
      <c r="A13" s="97" t="s">
        <v>22</v>
      </c>
      <c r="B13" s="109">
        <v>11860</v>
      </c>
      <c r="C13" s="109"/>
      <c r="D13" s="109"/>
      <c r="E13" s="109"/>
      <c r="F13" s="107">
        <v>11860</v>
      </c>
      <c r="G13" s="107">
        <v>5755</v>
      </c>
      <c r="H13" s="109">
        <v>13823</v>
      </c>
      <c r="I13" s="109">
        <v>19578</v>
      </c>
      <c r="J13" s="109">
        <v>0</v>
      </c>
      <c r="K13" s="109">
        <v>2843</v>
      </c>
      <c r="L13" s="109">
        <v>2843</v>
      </c>
      <c r="M13" s="109">
        <v>1</v>
      </c>
      <c r="N13" s="109">
        <v>71</v>
      </c>
      <c r="O13" s="109">
        <v>72</v>
      </c>
      <c r="P13" s="109">
        <v>5756</v>
      </c>
      <c r="Q13" s="109">
        <v>16737</v>
      </c>
      <c r="R13" s="112">
        <v>22493</v>
      </c>
    </row>
    <row r="14" spans="1:18" x14ac:dyDescent="0.15">
      <c r="A14" s="97"/>
      <c r="B14" s="109"/>
      <c r="C14" s="109"/>
      <c r="D14" s="109"/>
      <c r="E14" s="109"/>
      <c r="F14" s="108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3"/>
    </row>
    <row r="15" spans="1:18" x14ac:dyDescent="0.15">
      <c r="A15" s="97" t="s">
        <v>23</v>
      </c>
      <c r="B15" s="109">
        <v>130287</v>
      </c>
      <c r="C15" s="109"/>
      <c r="D15" s="109"/>
      <c r="E15" s="109"/>
      <c r="F15" s="107">
        <v>130287</v>
      </c>
      <c r="G15" s="107">
        <v>20481</v>
      </c>
      <c r="H15" s="109">
        <v>58125</v>
      </c>
      <c r="I15" s="109">
        <v>78606</v>
      </c>
      <c r="J15" s="109">
        <v>5591</v>
      </c>
      <c r="K15" s="109">
        <v>72895</v>
      </c>
      <c r="L15" s="109">
        <v>78486</v>
      </c>
      <c r="M15" s="109">
        <v>37</v>
      </c>
      <c r="N15" s="109">
        <v>286</v>
      </c>
      <c r="O15" s="109">
        <v>323</v>
      </c>
      <c r="P15" s="109">
        <v>26109</v>
      </c>
      <c r="Q15" s="109">
        <v>131306</v>
      </c>
      <c r="R15" s="112">
        <v>157415</v>
      </c>
    </row>
    <row r="16" spans="1:18" x14ac:dyDescent="0.15">
      <c r="A16" s="97"/>
      <c r="B16" s="109"/>
      <c r="C16" s="109"/>
      <c r="D16" s="109"/>
      <c r="E16" s="109"/>
      <c r="F16" s="108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3"/>
    </row>
    <row r="17" spans="1:18" x14ac:dyDescent="0.15">
      <c r="A17" s="97" t="s">
        <v>24</v>
      </c>
      <c r="B17" s="109">
        <v>39058</v>
      </c>
      <c r="C17" s="109"/>
      <c r="D17" s="109"/>
      <c r="E17" s="109"/>
      <c r="F17" s="107">
        <v>39058</v>
      </c>
      <c r="G17" s="107">
        <v>12697</v>
      </c>
      <c r="H17" s="109">
        <v>33949</v>
      </c>
      <c r="I17" s="109">
        <v>46646</v>
      </c>
      <c r="J17" s="109">
        <v>6975</v>
      </c>
      <c r="K17" s="109">
        <v>28288</v>
      </c>
      <c r="L17" s="109">
        <v>35263</v>
      </c>
      <c r="M17" s="109">
        <v>22</v>
      </c>
      <c r="N17" s="109">
        <v>111</v>
      </c>
      <c r="O17" s="109">
        <v>133</v>
      </c>
      <c r="P17" s="109">
        <v>19694</v>
      </c>
      <c r="Q17" s="109">
        <v>62348</v>
      </c>
      <c r="R17" s="112">
        <v>82042</v>
      </c>
    </row>
    <row r="18" spans="1:18" x14ac:dyDescent="0.15">
      <c r="A18" s="97"/>
      <c r="B18" s="109"/>
      <c r="C18" s="109"/>
      <c r="D18" s="109"/>
      <c r="E18" s="109"/>
      <c r="F18" s="108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3"/>
    </row>
    <row r="19" spans="1:18" x14ac:dyDescent="0.15">
      <c r="A19" s="97" t="s">
        <v>25</v>
      </c>
      <c r="B19" s="109">
        <v>41084</v>
      </c>
      <c r="C19" s="109"/>
      <c r="D19" s="109"/>
      <c r="E19" s="109"/>
      <c r="F19" s="107">
        <v>41084</v>
      </c>
      <c r="G19" s="107">
        <v>4847</v>
      </c>
      <c r="H19" s="109">
        <v>35244</v>
      </c>
      <c r="I19" s="109">
        <v>40091</v>
      </c>
      <c r="J19" s="109">
        <v>150</v>
      </c>
      <c r="K19" s="109">
        <v>20404</v>
      </c>
      <c r="L19" s="109">
        <v>20554</v>
      </c>
      <c r="M19" s="109">
        <v>2</v>
      </c>
      <c r="N19" s="109">
        <v>104</v>
      </c>
      <c r="O19" s="109">
        <v>106</v>
      </c>
      <c r="P19" s="109">
        <v>4999</v>
      </c>
      <c r="Q19" s="109">
        <v>55752</v>
      </c>
      <c r="R19" s="112">
        <v>60751</v>
      </c>
    </row>
    <row r="20" spans="1:18" x14ac:dyDescent="0.15">
      <c r="A20" s="97"/>
      <c r="B20" s="109"/>
      <c r="C20" s="109"/>
      <c r="D20" s="109"/>
      <c r="E20" s="109"/>
      <c r="F20" s="108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3"/>
    </row>
    <row r="21" spans="1:18" x14ac:dyDescent="0.15">
      <c r="A21" s="97" t="s">
        <v>26</v>
      </c>
      <c r="B21" s="109">
        <v>38664</v>
      </c>
      <c r="C21" s="109"/>
      <c r="D21" s="109"/>
      <c r="E21" s="109"/>
      <c r="F21" s="107">
        <v>38664</v>
      </c>
      <c r="G21" s="107">
        <v>4525</v>
      </c>
      <c r="H21" s="109">
        <v>7159</v>
      </c>
      <c r="I21" s="109">
        <v>11684</v>
      </c>
      <c r="J21" s="109">
        <v>1610</v>
      </c>
      <c r="K21" s="109">
        <v>29442</v>
      </c>
      <c r="L21" s="109">
        <v>31052</v>
      </c>
      <c r="M21" s="109">
        <v>13</v>
      </c>
      <c r="N21" s="109">
        <v>68</v>
      </c>
      <c r="O21" s="109">
        <v>81</v>
      </c>
      <c r="P21" s="109">
        <v>6148</v>
      </c>
      <c r="Q21" s="109">
        <v>36669</v>
      </c>
      <c r="R21" s="112">
        <v>42817</v>
      </c>
    </row>
    <row r="22" spans="1:18" x14ac:dyDescent="0.15">
      <c r="A22" s="97"/>
      <c r="B22" s="109"/>
      <c r="C22" s="109"/>
      <c r="D22" s="109"/>
      <c r="E22" s="109"/>
      <c r="F22" s="108"/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3"/>
    </row>
    <row r="23" spans="1:18" x14ac:dyDescent="0.15">
      <c r="A23" s="97" t="s">
        <v>27</v>
      </c>
      <c r="B23" s="109">
        <v>6392</v>
      </c>
      <c r="C23" s="109"/>
      <c r="D23" s="109"/>
      <c r="E23" s="109"/>
      <c r="F23" s="107">
        <v>6392</v>
      </c>
      <c r="G23" s="107">
        <v>826</v>
      </c>
      <c r="H23" s="109">
        <v>2604</v>
      </c>
      <c r="I23" s="109">
        <v>3430</v>
      </c>
      <c r="J23" s="109">
        <v>0</v>
      </c>
      <c r="K23" s="109">
        <v>10486</v>
      </c>
      <c r="L23" s="109">
        <v>10486</v>
      </c>
      <c r="M23" s="109">
        <v>1</v>
      </c>
      <c r="N23" s="109">
        <v>44</v>
      </c>
      <c r="O23" s="109">
        <v>45</v>
      </c>
      <c r="P23" s="109">
        <v>827</v>
      </c>
      <c r="Q23" s="109">
        <v>13134</v>
      </c>
      <c r="R23" s="112">
        <v>13961</v>
      </c>
    </row>
    <row r="24" spans="1:18" x14ac:dyDescent="0.15">
      <c r="A24" s="97"/>
      <c r="B24" s="109"/>
      <c r="C24" s="109"/>
      <c r="D24" s="109"/>
      <c r="E24" s="109"/>
      <c r="F24" s="108"/>
      <c r="G24" s="108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3"/>
    </row>
    <row r="25" spans="1:18" x14ac:dyDescent="0.15">
      <c r="A25" s="97" t="s">
        <v>28</v>
      </c>
      <c r="B25" s="109">
        <v>25436</v>
      </c>
      <c r="C25" s="109"/>
      <c r="D25" s="109"/>
      <c r="E25" s="109"/>
      <c r="F25" s="109">
        <v>25436</v>
      </c>
      <c r="G25" s="107">
        <v>2871</v>
      </c>
      <c r="H25" s="109">
        <v>12473</v>
      </c>
      <c r="I25" s="107">
        <v>15344</v>
      </c>
      <c r="J25" s="109">
        <v>56</v>
      </c>
      <c r="K25" s="109">
        <v>9868</v>
      </c>
      <c r="L25" s="107">
        <v>9924</v>
      </c>
      <c r="M25" s="109">
        <v>1</v>
      </c>
      <c r="N25" s="109">
        <v>46</v>
      </c>
      <c r="O25" s="107">
        <v>47</v>
      </c>
      <c r="P25" s="109">
        <v>2928</v>
      </c>
      <c r="Q25" s="109">
        <v>22387</v>
      </c>
      <c r="R25" s="111">
        <v>25315</v>
      </c>
    </row>
    <row r="26" spans="1:18" ht="14.25" thickBot="1" x14ac:dyDescent="0.2">
      <c r="A26" s="117"/>
      <c r="B26" s="116"/>
      <c r="C26" s="116"/>
      <c r="D26" s="116"/>
      <c r="E26" s="116"/>
      <c r="F26" s="116"/>
      <c r="G26" s="115"/>
      <c r="H26" s="116"/>
      <c r="I26" s="115"/>
      <c r="J26" s="116"/>
      <c r="K26" s="116"/>
      <c r="L26" s="115"/>
      <c r="M26" s="116"/>
      <c r="N26" s="116"/>
      <c r="O26" s="115"/>
      <c r="P26" s="116"/>
      <c r="Q26" s="116"/>
      <c r="R26" s="114"/>
    </row>
    <row r="27" spans="1:18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3.7" customHeight="1" x14ac:dyDescent="0.15">
      <c r="A29" s="39"/>
      <c r="B29" s="40" t="s">
        <v>29</v>
      </c>
      <c r="C29" s="157" t="s">
        <v>30</v>
      </c>
      <c r="D29" s="157"/>
      <c r="E29" s="53">
        <v>298634</v>
      </c>
      <c r="F29" s="158" t="s">
        <v>31</v>
      </c>
      <c r="G29" s="159"/>
      <c r="H29" s="48">
        <v>0.98853780882284004</v>
      </c>
      <c r="I29" s="40"/>
      <c r="J29" s="50" t="s">
        <v>32</v>
      </c>
      <c r="K29" s="157" t="s">
        <v>42</v>
      </c>
      <c r="L29" s="157"/>
      <c r="M29" s="54">
        <v>160739</v>
      </c>
      <c r="N29" s="51" t="s">
        <v>31</v>
      </c>
      <c r="O29" s="52"/>
      <c r="P29" s="48">
        <v>1.032356802020667</v>
      </c>
      <c r="Q29" s="39"/>
      <c r="R29" s="39"/>
    </row>
    <row r="30" spans="1:18" x14ac:dyDescent="0.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9"/>
      <c r="R30" s="39"/>
    </row>
    <row r="31" spans="1:18" ht="13.7" customHeight="1" x14ac:dyDescent="0.15">
      <c r="A31" s="39"/>
      <c r="B31" s="40"/>
      <c r="C31" s="157" t="s">
        <v>33</v>
      </c>
      <c r="D31" s="157"/>
      <c r="E31" s="55">
        <v>293975</v>
      </c>
      <c r="F31" s="158" t="s">
        <v>31</v>
      </c>
      <c r="G31" s="159"/>
      <c r="H31" s="48">
        <v>1.0042044391529892</v>
      </c>
      <c r="I31" s="40"/>
      <c r="J31" s="50" t="s">
        <v>34</v>
      </c>
      <c r="K31" s="157" t="s">
        <v>42</v>
      </c>
      <c r="L31" s="157"/>
      <c r="M31" s="55">
        <v>162556</v>
      </c>
      <c r="N31" s="51" t="s">
        <v>31</v>
      </c>
      <c r="O31" s="52"/>
      <c r="P31" s="48">
        <v>1.0208174413740496</v>
      </c>
      <c r="Q31" s="39"/>
      <c r="R31" s="39"/>
    </row>
    <row r="32" spans="1:18" x14ac:dyDescent="0.1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9"/>
      <c r="R32" s="39"/>
    </row>
    <row r="33" spans="2:16" ht="13.7" customHeight="1" x14ac:dyDescent="0.15">
      <c r="B33" s="40"/>
      <c r="C33" s="157" t="s">
        <v>35</v>
      </c>
      <c r="D33" s="157"/>
      <c r="E33" s="54">
        <v>350070</v>
      </c>
      <c r="F33" s="158" t="s">
        <v>31</v>
      </c>
      <c r="G33" s="159"/>
      <c r="H33" s="48">
        <v>0.97759590938955065</v>
      </c>
      <c r="I33" s="40"/>
      <c r="J33" s="40"/>
      <c r="K33" s="40"/>
      <c r="L33" s="40"/>
      <c r="M33" s="40"/>
      <c r="N33" s="40"/>
      <c r="O33" s="40"/>
      <c r="P33" s="40"/>
    </row>
    <row r="34" spans="2:16" x14ac:dyDescent="0.1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2:16" ht="13.7" customHeight="1" x14ac:dyDescent="0.15">
      <c r="B35" s="39"/>
      <c r="C35" s="157" t="s">
        <v>36</v>
      </c>
      <c r="D35" s="157"/>
      <c r="E35" s="55">
        <v>344787</v>
      </c>
      <c r="F35" s="158" t="s">
        <v>31</v>
      </c>
      <c r="G35" s="159"/>
      <c r="H35" s="48">
        <v>0.99257512609234111</v>
      </c>
      <c r="I35" s="39"/>
      <c r="J35" s="39"/>
      <c r="K35" s="39"/>
      <c r="L35" s="39"/>
      <c r="M35" s="39"/>
      <c r="N35" s="39"/>
      <c r="O35" s="39"/>
      <c r="P35" s="39"/>
    </row>
    <row r="36" spans="2:16" x14ac:dyDescent="0.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2:16" x14ac:dyDescent="0.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2:16" x14ac:dyDescent="0.1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2:16" x14ac:dyDescent="0.1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2:16" x14ac:dyDescent="0.1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</sheetData>
  <mergeCells count="184">
    <mergeCell ref="K29:L29"/>
    <mergeCell ref="C31:D31"/>
    <mergeCell ref="F31:G31"/>
    <mergeCell ref="K31:L31"/>
    <mergeCell ref="C33:D33"/>
    <mergeCell ref="F33:G33"/>
    <mergeCell ref="C35:D35"/>
    <mergeCell ref="F35:G35"/>
    <mergeCell ref="C29:D29"/>
    <mergeCell ref="F29:G29"/>
    <mergeCell ref="G25:G26"/>
    <mergeCell ref="H25:H26"/>
    <mergeCell ref="I25:I26"/>
    <mergeCell ref="J25:J26"/>
    <mergeCell ref="K25:K26"/>
    <mergeCell ref="P25:P26"/>
    <mergeCell ref="Q25:Q26"/>
    <mergeCell ref="R25:R26"/>
    <mergeCell ref="L25:L26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19:P20"/>
    <mergeCell ref="Q19:Q20"/>
    <mergeCell ref="R19:R20"/>
    <mergeCell ref="G21:G22"/>
    <mergeCell ref="H21:H22"/>
    <mergeCell ref="I21:I22"/>
    <mergeCell ref="J21:J22"/>
    <mergeCell ref="K21:K22"/>
    <mergeCell ref="L21:L22"/>
    <mergeCell ref="P21:P22"/>
    <mergeCell ref="Q21:Q22"/>
    <mergeCell ref="R21:R22"/>
    <mergeCell ref="P15:P16"/>
    <mergeCell ref="Q15:Q16"/>
    <mergeCell ref="R15:R16"/>
    <mergeCell ref="G17:G18"/>
    <mergeCell ref="H17:H18"/>
    <mergeCell ref="I17:I18"/>
    <mergeCell ref="J17:J18"/>
    <mergeCell ref="K17:K18"/>
    <mergeCell ref="L17:L18"/>
    <mergeCell ref="P17:P18"/>
    <mergeCell ref="Q17:Q18"/>
    <mergeCell ref="R17:R18"/>
    <mergeCell ref="G1:L1"/>
    <mergeCell ref="H2:K2"/>
    <mergeCell ref="P5:R5"/>
    <mergeCell ref="A9:A10"/>
    <mergeCell ref="B9:B10"/>
    <mergeCell ref="C9:C10"/>
    <mergeCell ref="E9:E10"/>
    <mergeCell ref="F9:F10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  <mergeCell ref="A23:A24"/>
    <mergeCell ref="B23:B24"/>
    <mergeCell ref="C23:C24"/>
    <mergeCell ref="D23:D24"/>
    <mergeCell ref="E23:E24"/>
    <mergeCell ref="F23:F24"/>
    <mergeCell ref="O19:O20"/>
    <mergeCell ref="O21:O22"/>
    <mergeCell ref="I19:I20"/>
    <mergeCell ref="J19:J20"/>
    <mergeCell ref="K19:K20"/>
    <mergeCell ref="L19:L20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A25:A26"/>
    <mergeCell ref="B25:B26"/>
    <mergeCell ref="C25:C26"/>
    <mergeCell ref="D25:D26"/>
    <mergeCell ref="E25:E26"/>
    <mergeCell ref="F25:F26"/>
    <mergeCell ref="F21:F22"/>
    <mergeCell ref="M19:M20"/>
    <mergeCell ref="N19:N20"/>
    <mergeCell ref="A19:A20"/>
    <mergeCell ref="B19:B20"/>
    <mergeCell ref="C19:C20"/>
    <mergeCell ref="D19:D20"/>
    <mergeCell ref="E19:E20"/>
    <mergeCell ref="F19:F20"/>
    <mergeCell ref="M21:M22"/>
    <mergeCell ref="N21:N22"/>
    <mergeCell ref="A21:A22"/>
    <mergeCell ref="B21:B22"/>
    <mergeCell ref="C21:C22"/>
    <mergeCell ref="D21:D22"/>
    <mergeCell ref="E21:E22"/>
    <mergeCell ref="G19:G20"/>
    <mergeCell ref="H19:H20"/>
    <mergeCell ref="F15:F16"/>
    <mergeCell ref="M17:M18"/>
    <mergeCell ref="N17:N18"/>
    <mergeCell ref="O17:O18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K15:K16"/>
    <mergeCell ref="L15:L16"/>
    <mergeCell ref="F13:F14"/>
    <mergeCell ref="M11:M12"/>
    <mergeCell ref="N11:N12"/>
    <mergeCell ref="O11:O12"/>
    <mergeCell ref="M13:M14"/>
    <mergeCell ref="N13:N14"/>
    <mergeCell ref="O13:O14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R11:R12"/>
    <mergeCell ref="G11:G12"/>
    <mergeCell ref="H11:H12"/>
    <mergeCell ref="I11:I12"/>
    <mergeCell ref="J11:J12"/>
    <mergeCell ref="K11:K12"/>
    <mergeCell ref="L11:L12"/>
    <mergeCell ref="Q9:Q10"/>
    <mergeCell ref="R9:R10"/>
    <mergeCell ref="L9:L10"/>
    <mergeCell ref="M9:M10"/>
    <mergeCell ref="N9:N10"/>
    <mergeCell ref="P11:P12"/>
    <mergeCell ref="Q11:Q12"/>
    <mergeCell ref="G9:G10"/>
    <mergeCell ref="H9:H10"/>
    <mergeCell ref="O9:O10"/>
    <mergeCell ref="P9:P10"/>
    <mergeCell ref="I9:I10"/>
    <mergeCell ref="J9:J10"/>
    <mergeCell ref="K9:K10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0DDD-1057-4B46-AACD-80822AE8EE73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 customWidth="1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 customWidth="1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 customWidth="1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 customWidth="1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 customWidth="1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 customWidth="1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 customWidth="1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 customWidth="1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 customWidth="1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 customWidth="1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 customWidth="1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 customWidth="1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 customWidth="1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 customWidth="1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 customWidth="1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 customWidth="1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 customWidth="1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 customWidth="1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 customWidth="1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 customWidth="1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 customWidth="1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 customWidth="1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 customWidth="1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 customWidth="1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 customWidth="1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 customWidth="1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 customWidth="1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 customWidth="1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 customWidth="1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 customWidth="1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 customWidth="1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 customWidth="1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 customWidth="1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 customWidth="1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 customWidth="1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 customWidth="1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 customWidth="1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 customWidth="1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 customWidth="1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 customWidth="1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 customWidth="1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 customWidth="1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 customWidth="1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 customWidth="1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 customWidth="1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 customWidth="1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 customWidth="1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 customWidth="1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 customWidth="1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 customWidth="1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 customWidth="1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 customWidth="1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 customWidth="1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 customWidth="1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 customWidth="1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 customWidth="1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 customWidth="1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 customWidth="1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 customWidth="1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 customWidth="1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 customWidth="1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 customWidth="1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 customWidth="1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 customWidth="1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46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37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37" t="s">
        <v>41</v>
      </c>
      <c r="E8" s="132"/>
      <c r="F8" s="23" t="s">
        <v>15</v>
      </c>
      <c r="G8" s="37" t="s">
        <v>16</v>
      </c>
      <c r="H8" s="37" t="s">
        <v>17</v>
      </c>
      <c r="I8" s="37" t="s">
        <v>18</v>
      </c>
      <c r="J8" s="37" t="s">
        <v>16</v>
      </c>
      <c r="K8" s="37" t="s">
        <v>17</v>
      </c>
      <c r="L8" s="37" t="s">
        <v>18</v>
      </c>
      <c r="M8" s="37" t="s">
        <v>16</v>
      </c>
      <c r="N8" s="37" t="s">
        <v>17</v>
      </c>
      <c r="O8" s="37" t="s">
        <v>18</v>
      </c>
      <c r="P8" s="37" t="s">
        <v>16</v>
      </c>
      <c r="Q8" s="37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323095</v>
      </c>
      <c r="C9" s="137">
        <v>23490</v>
      </c>
      <c r="D9" s="25">
        <v>48305</v>
      </c>
      <c r="E9" s="137">
        <f>SUM(C9:D10)</f>
        <v>72381</v>
      </c>
      <c r="F9" s="137">
        <f>B9+E9</f>
        <v>395476</v>
      </c>
      <c r="G9" s="137">
        <f t="shared" ref="G9:R9" si="0">SUM(G11:G26)</f>
        <v>55196</v>
      </c>
      <c r="H9" s="137">
        <f t="shared" si="0"/>
        <v>172624</v>
      </c>
      <c r="I9" s="137">
        <f t="shared" si="0"/>
        <v>227820</v>
      </c>
      <c r="J9" s="137">
        <f t="shared" si="0"/>
        <v>19891</v>
      </c>
      <c r="K9" s="137">
        <f t="shared" si="0"/>
        <v>196342</v>
      </c>
      <c r="L9" s="137">
        <f t="shared" si="0"/>
        <v>216233</v>
      </c>
      <c r="M9" s="137">
        <f t="shared" si="0"/>
        <v>103</v>
      </c>
      <c r="N9" s="137">
        <f t="shared" si="0"/>
        <v>943</v>
      </c>
      <c r="O9" s="137">
        <f t="shared" si="0"/>
        <v>1046</v>
      </c>
      <c r="P9" s="137">
        <f t="shared" si="0"/>
        <v>75190</v>
      </c>
      <c r="Q9" s="137">
        <f t="shared" si="0"/>
        <v>369909</v>
      </c>
      <c r="R9" s="139">
        <f t="shared" si="0"/>
        <v>445099</v>
      </c>
    </row>
    <row r="10" spans="1:18" x14ac:dyDescent="0.15">
      <c r="A10" s="120"/>
      <c r="B10" s="138"/>
      <c r="C10" s="138"/>
      <c r="D10" s="25">
        <v>586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2570</v>
      </c>
      <c r="C11" s="140"/>
      <c r="D11" s="140"/>
      <c r="E11" s="140"/>
      <c r="F11" s="137">
        <f>B11</f>
        <v>2570</v>
      </c>
      <c r="G11" s="137">
        <v>378</v>
      </c>
      <c r="H11" s="140">
        <v>2566</v>
      </c>
      <c r="I11" s="140">
        <f>SUM(G11:H12)</f>
        <v>2944</v>
      </c>
      <c r="J11" s="140">
        <v>0</v>
      </c>
      <c r="K11" s="140">
        <v>1357</v>
      </c>
      <c r="L11" s="140">
        <f>SUM(J11:K12)</f>
        <v>1357</v>
      </c>
      <c r="M11" s="140">
        <v>12</v>
      </c>
      <c r="N11" s="140">
        <v>79</v>
      </c>
      <c r="O11" s="140">
        <f>SUM(M11:N12)</f>
        <v>91</v>
      </c>
      <c r="P11" s="140">
        <f>G11+J11+M11</f>
        <v>390</v>
      </c>
      <c r="Q11" s="140">
        <f>H11+K11+N11</f>
        <v>4002</v>
      </c>
      <c r="R11" s="141">
        <f>SUM(P11:Q12)</f>
        <v>4392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12031</v>
      </c>
      <c r="C13" s="140"/>
      <c r="D13" s="140"/>
      <c r="E13" s="140"/>
      <c r="F13" s="137">
        <f>B13</f>
        <v>12031</v>
      </c>
      <c r="G13" s="137">
        <v>6430</v>
      </c>
      <c r="H13" s="140">
        <v>15087</v>
      </c>
      <c r="I13" s="140">
        <f>SUM(G13:H14)</f>
        <v>21517</v>
      </c>
      <c r="J13" s="140">
        <v>0</v>
      </c>
      <c r="K13" s="140">
        <v>3049</v>
      </c>
      <c r="L13" s="140">
        <f>SUM(J13:K14)</f>
        <v>3049</v>
      </c>
      <c r="M13" s="140">
        <v>2</v>
      </c>
      <c r="N13" s="140">
        <v>90</v>
      </c>
      <c r="O13" s="140">
        <f>SUM(M13:N14)</f>
        <v>92</v>
      </c>
      <c r="P13" s="140">
        <f t="shared" ref="P13:Q13" si="1">G13+J13+M13</f>
        <v>6432</v>
      </c>
      <c r="Q13" s="140">
        <f t="shared" si="1"/>
        <v>18226</v>
      </c>
      <c r="R13" s="141">
        <f>SUM(P13:Q14)</f>
        <v>24658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139578</v>
      </c>
      <c r="C15" s="140"/>
      <c r="D15" s="140"/>
      <c r="E15" s="140"/>
      <c r="F15" s="137">
        <f>B15</f>
        <v>139578</v>
      </c>
      <c r="G15" s="137">
        <v>21112</v>
      </c>
      <c r="H15" s="140">
        <v>61199</v>
      </c>
      <c r="I15" s="140">
        <f>SUM(G15:H16)</f>
        <v>82311</v>
      </c>
      <c r="J15" s="140">
        <v>10609</v>
      </c>
      <c r="K15" s="140">
        <v>72728</v>
      </c>
      <c r="L15" s="140">
        <f>SUM(J15:K16)</f>
        <v>83337</v>
      </c>
      <c r="M15" s="140">
        <v>42</v>
      </c>
      <c r="N15" s="140">
        <v>319</v>
      </c>
      <c r="O15" s="140">
        <f>SUM(M15:N16)</f>
        <v>361</v>
      </c>
      <c r="P15" s="140">
        <f t="shared" ref="P15:Q15" si="2">G15+J15+M15</f>
        <v>31763</v>
      </c>
      <c r="Q15" s="140">
        <f t="shared" si="2"/>
        <v>134246</v>
      </c>
      <c r="R15" s="141">
        <f>SUM(P15:Q16)</f>
        <v>166009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44269</v>
      </c>
      <c r="C17" s="140"/>
      <c r="D17" s="140"/>
      <c r="E17" s="140"/>
      <c r="F17" s="137">
        <f>B17</f>
        <v>44269</v>
      </c>
      <c r="G17" s="137">
        <v>13889</v>
      </c>
      <c r="H17" s="140">
        <v>38218</v>
      </c>
      <c r="I17" s="140">
        <f>SUM(G17:H18)</f>
        <v>52107</v>
      </c>
      <c r="J17" s="140">
        <v>7375</v>
      </c>
      <c r="K17" s="140">
        <v>29068</v>
      </c>
      <c r="L17" s="140">
        <f>SUM(J17:K18)</f>
        <v>36443</v>
      </c>
      <c r="M17" s="140">
        <v>24</v>
      </c>
      <c r="N17" s="140">
        <v>138</v>
      </c>
      <c r="O17" s="140">
        <f>SUM(M17:N18)</f>
        <v>162</v>
      </c>
      <c r="P17" s="140">
        <f t="shared" ref="P17:Q17" si="3">G17+J17+M17</f>
        <v>21288</v>
      </c>
      <c r="Q17" s="140">
        <f t="shared" si="3"/>
        <v>67424</v>
      </c>
      <c r="R17" s="141">
        <f>SUM(P17:Q18)</f>
        <v>88712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46401</v>
      </c>
      <c r="C19" s="140"/>
      <c r="D19" s="140"/>
      <c r="E19" s="140"/>
      <c r="F19" s="137">
        <f>B19</f>
        <v>46401</v>
      </c>
      <c r="G19" s="137">
        <v>4822</v>
      </c>
      <c r="H19" s="140">
        <v>31839</v>
      </c>
      <c r="I19" s="140">
        <f>SUM(G19:H20)</f>
        <v>36661</v>
      </c>
      <c r="J19" s="140">
        <v>189</v>
      </c>
      <c r="K19" s="140">
        <v>22757</v>
      </c>
      <c r="L19" s="140">
        <f>SUM(J19:K20)</f>
        <v>22946</v>
      </c>
      <c r="M19" s="140">
        <v>3</v>
      </c>
      <c r="N19" s="140">
        <v>119</v>
      </c>
      <c r="O19" s="140">
        <f>SUM(M19:N20)</f>
        <v>122</v>
      </c>
      <c r="P19" s="140">
        <f t="shared" ref="P19:Q19" si="4">G19+J19+M19</f>
        <v>5014</v>
      </c>
      <c r="Q19" s="140">
        <f t="shared" si="4"/>
        <v>54715</v>
      </c>
      <c r="R19" s="141">
        <f>SUM(P19:Q20)</f>
        <v>59729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43203</v>
      </c>
      <c r="C21" s="140"/>
      <c r="D21" s="140"/>
      <c r="E21" s="140"/>
      <c r="F21" s="137">
        <f>B21</f>
        <v>43203</v>
      </c>
      <c r="G21" s="137">
        <v>4806</v>
      </c>
      <c r="H21" s="140">
        <v>8250</v>
      </c>
      <c r="I21" s="140">
        <f>SUM(G21:H22)</f>
        <v>13056</v>
      </c>
      <c r="J21" s="140">
        <v>1653</v>
      </c>
      <c r="K21" s="140">
        <v>51708</v>
      </c>
      <c r="L21" s="140">
        <f>SUM(J21:K22)</f>
        <v>53361</v>
      </c>
      <c r="M21" s="140">
        <v>17</v>
      </c>
      <c r="N21" s="140">
        <v>80</v>
      </c>
      <c r="O21" s="140">
        <f>SUM(M21:N22)</f>
        <v>97</v>
      </c>
      <c r="P21" s="140">
        <f t="shared" ref="P21:Q21" si="5">G21+J21+M21</f>
        <v>6476</v>
      </c>
      <c r="Q21" s="140">
        <f t="shared" si="5"/>
        <v>60038</v>
      </c>
      <c r="R21" s="141">
        <f>SUM(P21:Q22)</f>
        <v>66514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6813</v>
      </c>
      <c r="C23" s="140"/>
      <c r="D23" s="140"/>
      <c r="E23" s="140"/>
      <c r="F23" s="137">
        <f>B23</f>
        <v>6813</v>
      </c>
      <c r="G23" s="137">
        <v>895</v>
      </c>
      <c r="H23" s="140">
        <v>3124</v>
      </c>
      <c r="I23" s="140">
        <f>SUM(G23:H24)</f>
        <v>4019</v>
      </c>
      <c r="J23" s="140">
        <v>0</v>
      </c>
      <c r="K23" s="140">
        <v>4366</v>
      </c>
      <c r="L23" s="140">
        <f>SUM(J23:K24)</f>
        <v>4366</v>
      </c>
      <c r="M23" s="140">
        <v>2</v>
      </c>
      <c r="N23" s="140">
        <v>68</v>
      </c>
      <c r="O23" s="140">
        <f>SUM(M23:N24)</f>
        <v>70</v>
      </c>
      <c r="P23" s="140">
        <f t="shared" ref="P23:Q23" si="6">G23+J23+M23</f>
        <v>897</v>
      </c>
      <c r="Q23" s="140">
        <f t="shared" si="6"/>
        <v>7558</v>
      </c>
      <c r="R23" s="141">
        <f>SUM(P23:Q24)</f>
        <v>8455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28230</v>
      </c>
      <c r="C25" s="140"/>
      <c r="D25" s="140"/>
      <c r="E25" s="140"/>
      <c r="F25" s="140">
        <f>B25</f>
        <v>28230</v>
      </c>
      <c r="G25" s="137">
        <v>2864</v>
      </c>
      <c r="H25" s="140">
        <v>12341</v>
      </c>
      <c r="I25" s="137">
        <f>SUM(G25:H26)</f>
        <v>15205</v>
      </c>
      <c r="J25" s="140">
        <v>65</v>
      </c>
      <c r="K25" s="140">
        <v>11309</v>
      </c>
      <c r="L25" s="137">
        <f>SUM(J25:K26)</f>
        <v>11374</v>
      </c>
      <c r="M25" s="140">
        <v>1</v>
      </c>
      <c r="N25" s="140">
        <v>50</v>
      </c>
      <c r="O25" s="137">
        <f>SUM(M25:N26)</f>
        <v>51</v>
      </c>
      <c r="P25" s="140">
        <f>G25+J25+M25</f>
        <v>2930</v>
      </c>
      <c r="Q25" s="140">
        <f>H25+K25+N25</f>
        <v>23700</v>
      </c>
      <c r="R25" s="139">
        <f>SUM(P25:Q26)</f>
        <v>26630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295211</v>
      </c>
      <c r="F29" s="148" t="s">
        <v>31</v>
      </c>
      <c r="G29" s="149"/>
      <c r="H29" s="26">
        <f>B9/E29</f>
        <v>1.094454474934877</v>
      </c>
      <c r="I29" s="16"/>
      <c r="J29" s="34" t="s">
        <v>32</v>
      </c>
      <c r="K29" s="147" t="s">
        <v>42</v>
      </c>
      <c r="L29" s="147"/>
      <c r="M29" s="54">
        <v>165940</v>
      </c>
      <c r="N29" s="35" t="s">
        <v>31</v>
      </c>
      <c r="O29" s="36"/>
      <c r="P29" s="26">
        <f>H9/M29</f>
        <v>1.0402796191394479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314136</v>
      </c>
      <c r="F31" s="148" t="s">
        <v>31</v>
      </c>
      <c r="G31" s="149"/>
      <c r="H31" s="26">
        <f>B9/E31</f>
        <v>1.0285194947411311</v>
      </c>
      <c r="I31" s="16"/>
      <c r="J31" s="34" t="s">
        <v>34</v>
      </c>
      <c r="K31" s="147" t="s">
        <v>42</v>
      </c>
      <c r="L31" s="147"/>
      <c r="M31" s="55">
        <v>169406</v>
      </c>
      <c r="N31" s="35" t="s">
        <v>31</v>
      </c>
      <c r="O31" s="36"/>
      <c r="P31" s="26">
        <f>H9/M31</f>
        <v>1.018995785273249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342227</v>
      </c>
      <c r="F33" s="148" t="s">
        <v>31</v>
      </c>
      <c r="G33" s="149"/>
      <c r="H33" s="26">
        <f>Q9/E33</f>
        <v>1.0808878317607904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355039</v>
      </c>
      <c r="F35" s="148" t="s">
        <v>31</v>
      </c>
      <c r="G35" s="149"/>
      <c r="H35" s="26">
        <f>Q9/E35</f>
        <v>1.0418827227431353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930A-76A1-469F-B33C-A6905AF6296A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47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57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57" t="s">
        <v>41</v>
      </c>
      <c r="E8" s="132"/>
      <c r="F8" s="23" t="s">
        <v>15</v>
      </c>
      <c r="G8" s="57" t="s">
        <v>16</v>
      </c>
      <c r="H8" s="57" t="s">
        <v>17</v>
      </c>
      <c r="I8" s="57" t="s">
        <v>18</v>
      </c>
      <c r="J8" s="57" t="s">
        <v>16</v>
      </c>
      <c r="K8" s="57" t="s">
        <v>17</v>
      </c>
      <c r="L8" s="57" t="s">
        <v>18</v>
      </c>
      <c r="M8" s="57" t="s">
        <v>16</v>
      </c>
      <c r="N8" s="57" t="s">
        <v>17</v>
      </c>
      <c r="O8" s="57" t="s">
        <v>18</v>
      </c>
      <c r="P8" s="57" t="s">
        <v>16</v>
      </c>
      <c r="Q8" s="57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304378</v>
      </c>
      <c r="C9" s="137">
        <v>24251</v>
      </c>
      <c r="D9" s="25">
        <v>49783</v>
      </c>
      <c r="E9" s="137">
        <f>SUM(C9:D10)</f>
        <v>74552</v>
      </c>
      <c r="F9" s="137">
        <f>B9+E9</f>
        <v>378930</v>
      </c>
      <c r="G9" s="137">
        <f t="shared" ref="G9:R9" si="0">SUM(G11:G26)</f>
        <v>54084</v>
      </c>
      <c r="H9" s="137">
        <f t="shared" si="0"/>
        <v>170868</v>
      </c>
      <c r="I9" s="137">
        <f t="shared" si="0"/>
        <v>224952</v>
      </c>
      <c r="J9" s="137">
        <f t="shared" si="0"/>
        <v>18562</v>
      </c>
      <c r="K9" s="137">
        <f t="shared" si="0"/>
        <v>188477</v>
      </c>
      <c r="L9" s="137">
        <f t="shared" si="0"/>
        <v>207039</v>
      </c>
      <c r="M9" s="137">
        <f t="shared" si="0"/>
        <v>91</v>
      </c>
      <c r="N9" s="137">
        <f t="shared" si="0"/>
        <v>876</v>
      </c>
      <c r="O9" s="137">
        <f t="shared" si="0"/>
        <v>967</v>
      </c>
      <c r="P9" s="137">
        <f t="shared" si="0"/>
        <v>72737</v>
      </c>
      <c r="Q9" s="137">
        <f t="shared" si="0"/>
        <v>360221</v>
      </c>
      <c r="R9" s="139">
        <f t="shared" si="0"/>
        <v>432958</v>
      </c>
    </row>
    <row r="10" spans="1:18" x14ac:dyDescent="0.15">
      <c r="A10" s="120"/>
      <c r="B10" s="138"/>
      <c r="C10" s="138"/>
      <c r="D10" s="25">
        <v>518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2687</v>
      </c>
      <c r="C11" s="140"/>
      <c r="D11" s="140"/>
      <c r="E11" s="140"/>
      <c r="F11" s="137">
        <f>B11</f>
        <v>2687</v>
      </c>
      <c r="G11" s="137">
        <v>301</v>
      </c>
      <c r="H11" s="140">
        <v>2615</v>
      </c>
      <c r="I11" s="140">
        <f>SUM(G11:H12)</f>
        <v>2916</v>
      </c>
      <c r="J11" s="140">
        <v>0</v>
      </c>
      <c r="K11" s="140">
        <v>1324</v>
      </c>
      <c r="L11" s="140">
        <f>SUM(J11:K12)</f>
        <v>1324</v>
      </c>
      <c r="M11" s="140">
        <v>9</v>
      </c>
      <c r="N11" s="140">
        <v>78</v>
      </c>
      <c r="O11" s="140">
        <f>SUM(M11:N12)</f>
        <v>87</v>
      </c>
      <c r="P11" s="140">
        <f>G11+J11+M11</f>
        <v>310</v>
      </c>
      <c r="Q11" s="140">
        <f>H11+K11+N11</f>
        <v>4017</v>
      </c>
      <c r="R11" s="141">
        <f>SUM(P11:Q12)</f>
        <v>4327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11575</v>
      </c>
      <c r="C13" s="140"/>
      <c r="D13" s="140"/>
      <c r="E13" s="140"/>
      <c r="F13" s="137">
        <f>B13</f>
        <v>11575</v>
      </c>
      <c r="G13" s="137">
        <v>6695</v>
      </c>
      <c r="H13" s="140">
        <v>15204</v>
      </c>
      <c r="I13" s="140">
        <f>SUM(G13:H14)</f>
        <v>21899</v>
      </c>
      <c r="J13" s="140">
        <v>0</v>
      </c>
      <c r="K13" s="140">
        <v>2773</v>
      </c>
      <c r="L13" s="140">
        <f>SUM(J13:K14)</f>
        <v>2773</v>
      </c>
      <c r="M13" s="140">
        <v>2</v>
      </c>
      <c r="N13" s="140">
        <v>82</v>
      </c>
      <c r="O13" s="140">
        <f>SUM(M13:N14)</f>
        <v>84</v>
      </c>
      <c r="P13" s="140">
        <f t="shared" ref="P13:Q13" si="1">G13+J13+M13</f>
        <v>6697</v>
      </c>
      <c r="Q13" s="140">
        <f t="shared" si="1"/>
        <v>18059</v>
      </c>
      <c r="R13" s="141">
        <f>SUM(P13:Q14)</f>
        <v>24756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132357</v>
      </c>
      <c r="C15" s="140"/>
      <c r="D15" s="140"/>
      <c r="E15" s="140"/>
      <c r="F15" s="137">
        <f>B15</f>
        <v>132357</v>
      </c>
      <c r="G15" s="137">
        <v>22283</v>
      </c>
      <c r="H15" s="140">
        <v>58349</v>
      </c>
      <c r="I15" s="140">
        <f>SUM(G15:H16)</f>
        <v>80632</v>
      </c>
      <c r="J15" s="140">
        <v>8405</v>
      </c>
      <c r="K15" s="140">
        <v>69070</v>
      </c>
      <c r="L15" s="140">
        <f>SUM(J15:K16)</f>
        <v>77475</v>
      </c>
      <c r="M15" s="140">
        <v>37</v>
      </c>
      <c r="N15" s="140">
        <v>307</v>
      </c>
      <c r="O15" s="140">
        <f>SUM(M15:N16)</f>
        <v>344</v>
      </c>
      <c r="P15" s="140">
        <f t="shared" ref="P15:Q15" si="2">G15+J15+M15</f>
        <v>30725</v>
      </c>
      <c r="Q15" s="140">
        <f t="shared" si="2"/>
        <v>127726</v>
      </c>
      <c r="R15" s="141">
        <f>SUM(P15:Q16)</f>
        <v>158451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40611</v>
      </c>
      <c r="C17" s="140"/>
      <c r="D17" s="140"/>
      <c r="E17" s="140"/>
      <c r="F17" s="137">
        <f>B17</f>
        <v>40611</v>
      </c>
      <c r="G17" s="137">
        <v>12000</v>
      </c>
      <c r="H17" s="140">
        <v>37435</v>
      </c>
      <c r="I17" s="140">
        <f>SUM(G17:H18)</f>
        <v>49435</v>
      </c>
      <c r="J17" s="140">
        <v>8309</v>
      </c>
      <c r="K17" s="140">
        <v>28699</v>
      </c>
      <c r="L17" s="140">
        <f>SUM(J17:K18)</f>
        <v>37008</v>
      </c>
      <c r="M17" s="140">
        <v>23</v>
      </c>
      <c r="N17" s="140">
        <v>127</v>
      </c>
      <c r="O17" s="140">
        <f>SUM(M17:N18)</f>
        <v>150</v>
      </c>
      <c r="P17" s="140">
        <f t="shared" ref="P17:Q17" si="3">G17+J17+M17</f>
        <v>20332</v>
      </c>
      <c r="Q17" s="140">
        <f t="shared" si="3"/>
        <v>66261</v>
      </c>
      <c r="R17" s="141">
        <f>SUM(P17:Q18)</f>
        <v>86593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45881</v>
      </c>
      <c r="C19" s="140"/>
      <c r="D19" s="140"/>
      <c r="E19" s="140"/>
      <c r="F19" s="137">
        <f>B19</f>
        <v>45881</v>
      </c>
      <c r="G19" s="137">
        <v>4346</v>
      </c>
      <c r="H19" s="140">
        <v>32108</v>
      </c>
      <c r="I19" s="140">
        <f>SUM(G19:H20)</f>
        <v>36454</v>
      </c>
      <c r="J19" s="140">
        <v>193</v>
      </c>
      <c r="K19" s="140">
        <v>21208</v>
      </c>
      <c r="L19" s="140">
        <f>SUM(J19:K20)</f>
        <v>21401</v>
      </c>
      <c r="M19" s="140">
        <v>3</v>
      </c>
      <c r="N19" s="140">
        <v>101</v>
      </c>
      <c r="O19" s="140">
        <f>SUM(M19:N20)</f>
        <v>104</v>
      </c>
      <c r="P19" s="140">
        <f t="shared" ref="P19:Q19" si="4">G19+J19+M19</f>
        <v>4542</v>
      </c>
      <c r="Q19" s="140">
        <f t="shared" si="4"/>
        <v>53417</v>
      </c>
      <c r="R19" s="141">
        <f>SUM(P19:Q20)</f>
        <v>57959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39613</v>
      </c>
      <c r="C21" s="140"/>
      <c r="D21" s="140"/>
      <c r="E21" s="140"/>
      <c r="F21" s="137">
        <f>B21</f>
        <v>39613</v>
      </c>
      <c r="G21" s="137">
        <v>4698</v>
      </c>
      <c r="H21" s="140">
        <v>8973</v>
      </c>
      <c r="I21" s="140">
        <f>SUM(G21:H22)</f>
        <v>13671</v>
      </c>
      <c r="J21" s="140">
        <v>1527</v>
      </c>
      <c r="K21" s="140">
        <v>49177</v>
      </c>
      <c r="L21" s="140">
        <f>SUM(J21:K22)</f>
        <v>50704</v>
      </c>
      <c r="M21" s="140">
        <v>15</v>
      </c>
      <c r="N21" s="140">
        <v>76</v>
      </c>
      <c r="O21" s="140">
        <f>SUM(M21:N22)</f>
        <v>91</v>
      </c>
      <c r="P21" s="140">
        <f t="shared" ref="P21:Q21" si="5">G21+J21+M21</f>
        <v>6240</v>
      </c>
      <c r="Q21" s="140">
        <f t="shared" si="5"/>
        <v>58226</v>
      </c>
      <c r="R21" s="141">
        <f>SUM(P21:Q22)</f>
        <v>64466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6285</v>
      </c>
      <c r="C23" s="140"/>
      <c r="D23" s="140"/>
      <c r="E23" s="140"/>
      <c r="F23" s="137">
        <f>B23</f>
        <v>6285</v>
      </c>
      <c r="G23" s="137">
        <v>1048</v>
      </c>
      <c r="H23" s="140">
        <v>2901</v>
      </c>
      <c r="I23" s="140">
        <f>SUM(G23:H24)</f>
        <v>3949</v>
      </c>
      <c r="J23" s="140">
        <v>0</v>
      </c>
      <c r="K23" s="140">
        <v>4797</v>
      </c>
      <c r="L23" s="140">
        <f>SUM(J23:K24)</f>
        <v>4797</v>
      </c>
      <c r="M23" s="140">
        <v>1</v>
      </c>
      <c r="N23" s="140">
        <v>54</v>
      </c>
      <c r="O23" s="140">
        <f>SUM(M23:N24)</f>
        <v>55</v>
      </c>
      <c r="P23" s="140">
        <f t="shared" ref="P23:Q23" si="6">G23+J23+M23</f>
        <v>1049</v>
      </c>
      <c r="Q23" s="140">
        <f t="shared" si="6"/>
        <v>7752</v>
      </c>
      <c r="R23" s="141">
        <f>SUM(P23:Q24)</f>
        <v>8801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25369</v>
      </c>
      <c r="C25" s="140"/>
      <c r="D25" s="140"/>
      <c r="E25" s="140"/>
      <c r="F25" s="140">
        <f>B25</f>
        <v>25369</v>
      </c>
      <c r="G25" s="137">
        <v>2713</v>
      </c>
      <c r="H25" s="140">
        <v>13283</v>
      </c>
      <c r="I25" s="137">
        <f>SUM(G25:H26)</f>
        <v>15996</v>
      </c>
      <c r="J25" s="140">
        <v>128</v>
      </c>
      <c r="K25" s="140">
        <v>11429</v>
      </c>
      <c r="L25" s="137">
        <f>SUM(J25:K26)</f>
        <v>11557</v>
      </c>
      <c r="M25" s="140">
        <v>1</v>
      </c>
      <c r="N25" s="140">
        <v>51</v>
      </c>
      <c r="O25" s="137">
        <f>SUM(M25:N26)</f>
        <v>52</v>
      </c>
      <c r="P25" s="140">
        <f>G25+J25+M25</f>
        <v>2842</v>
      </c>
      <c r="Q25" s="140">
        <f>H25+K25+N25</f>
        <v>24763</v>
      </c>
      <c r="R25" s="139">
        <f>SUM(P25:Q26)</f>
        <v>27605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323095</v>
      </c>
      <c r="F29" s="148" t="s">
        <v>31</v>
      </c>
      <c r="G29" s="149"/>
      <c r="H29" s="26">
        <f>B9/E29</f>
        <v>0.94206966991132635</v>
      </c>
      <c r="I29" s="16"/>
      <c r="J29" s="58" t="s">
        <v>32</v>
      </c>
      <c r="K29" s="147" t="s">
        <v>42</v>
      </c>
      <c r="L29" s="147"/>
      <c r="M29" s="54">
        <v>172624</v>
      </c>
      <c r="N29" s="59" t="s">
        <v>31</v>
      </c>
      <c r="O29" s="60"/>
      <c r="P29" s="26">
        <f>H9/M29</f>
        <v>0.98982760218741306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292176</v>
      </c>
      <c r="F31" s="148" t="s">
        <v>31</v>
      </c>
      <c r="G31" s="149"/>
      <c r="H31" s="26">
        <f>B9/E31</f>
        <v>1.041762499315481</v>
      </c>
      <c r="I31" s="16"/>
      <c r="J31" s="58" t="s">
        <v>34</v>
      </c>
      <c r="K31" s="147" t="s">
        <v>42</v>
      </c>
      <c r="L31" s="147"/>
      <c r="M31" s="55">
        <v>162955</v>
      </c>
      <c r="N31" s="59" t="s">
        <v>31</v>
      </c>
      <c r="O31" s="60"/>
      <c r="P31" s="26">
        <f>H9/M31</f>
        <v>1.0485594182443005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369909</v>
      </c>
      <c r="F33" s="148" t="s">
        <v>31</v>
      </c>
      <c r="G33" s="149"/>
      <c r="H33" s="26">
        <f>Q9/E33</f>
        <v>0.97380977483651388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343724</v>
      </c>
      <c r="F35" s="148" t="s">
        <v>31</v>
      </c>
      <c r="G35" s="149"/>
      <c r="H35" s="26">
        <f>Q9/E35</f>
        <v>1.0479949028872002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CFEC-6577-481C-9BA9-2DA6ABF82788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48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64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64" t="s">
        <v>41</v>
      </c>
      <c r="E8" s="132"/>
      <c r="F8" s="23" t="s">
        <v>15</v>
      </c>
      <c r="G8" s="64" t="s">
        <v>16</v>
      </c>
      <c r="H8" s="64" t="s">
        <v>17</v>
      </c>
      <c r="I8" s="64" t="s">
        <v>18</v>
      </c>
      <c r="J8" s="64" t="s">
        <v>16</v>
      </c>
      <c r="K8" s="64" t="s">
        <v>17</v>
      </c>
      <c r="L8" s="64" t="s">
        <v>18</v>
      </c>
      <c r="M8" s="64" t="s">
        <v>16</v>
      </c>
      <c r="N8" s="64" t="s">
        <v>17</v>
      </c>
      <c r="O8" s="64" t="s">
        <v>18</v>
      </c>
      <c r="P8" s="64" t="s">
        <v>16</v>
      </c>
      <c r="Q8" s="64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301261</v>
      </c>
      <c r="C9" s="137">
        <v>22134</v>
      </c>
      <c r="D9" s="25">
        <v>44985</v>
      </c>
      <c r="E9" s="137">
        <f>SUM(C9:D10)</f>
        <v>67621</v>
      </c>
      <c r="F9" s="137">
        <f>B9+E9</f>
        <v>368882</v>
      </c>
      <c r="G9" s="137">
        <f t="shared" ref="G9:R9" si="0">SUM(G11:G26)</f>
        <v>48791</v>
      </c>
      <c r="H9" s="137">
        <f t="shared" si="0"/>
        <v>162344</v>
      </c>
      <c r="I9" s="137">
        <f t="shared" si="0"/>
        <v>211135</v>
      </c>
      <c r="J9" s="137">
        <f t="shared" si="0"/>
        <v>20262</v>
      </c>
      <c r="K9" s="137">
        <f t="shared" si="0"/>
        <v>188250</v>
      </c>
      <c r="L9" s="137">
        <f t="shared" si="0"/>
        <v>208512</v>
      </c>
      <c r="M9" s="137">
        <f t="shared" si="0"/>
        <v>104</v>
      </c>
      <c r="N9" s="137">
        <f t="shared" si="0"/>
        <v>784</v>
      </c>
      <c r="O9" s="137">
        <f t="shared" si="0"/>
        <v>888</v>
      </c>
      <c r="P9" s="137">
        <f t="shared" si="0"/>
        <v>69157</v>
      </c>
      <c r="Q9" s="137">
        <f t="shared" si="0"/>
        <v>351378</v>
      </c>
      <c r="R9" s="139">
        <f t="shared" si="0"/>
        <v>420535</v>
      </c>
    </row>
    <row r="10" spans="1:18" x14ac:dyDescent="0.15">
      <c r="A10" s="120"/>
      <c r="B10" s="138"/>
      <c r="C10" s="138"/>
      <c r="D10" s="25">
        <v>502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2513</v>
      </c>
      <c r="C11" s="140"/>
      <c r="D11" s="140"/>
      <c r="E11" s="140"/>
      <c r="F11" s="137">
        <f>B11</f>
        <v>2513</v>
      </c>
      <c r="G11" s="137">
        <v>326</v>
      </c>
      <c r="H11" s="140">
        <v>2352</v>
      </c>
      <c r="I11" s="140">
        <f>SUM(G11:H12)</f>
        <v>2678</v>
      </c>
      <c r="J11" s="140">
        <v>0</v>
      </c>
      <c r="K11" s="140">
        <v>1543</v>
      </c>
      <c r="L11" s="140">
        <f>SUM(J11:K12)</f>
        <v>1543</v>
      </c>
      <c r="M11" s="140">
        <v>11</v>
      </c>
      <c r="N11" s="140">
        <v>73</v>
      </c>
      <c r="O11" s="140">
        <f>SUM(M11:N12)</f>
        <v>84</v>
      </c>
      <c r="P11" s="140">
        <f>G11+J11+M11</f>
        <v>337</v>
      </c>
      <c r="Q11" s="140">
        <f>H11+K11+N11</f>
        <v>3968</v>
      </c>
      <c r="R11" s="141">
        <f>SUM(P11:Q12)</f>
        <v>4305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12457</v>
      </c>
      <c r="C13" s="140"/>
      <c r="D13" s="140"/>
      <c r="E13" s="140"/>
      <c r="F13" s="137">
        <f>B13</f>
        <v>12457</v>
      </c>
      <c r="G13" s="137">
        <v>5029</v>
      </c>
      <c r="H13" s="140">
        <v>14510</v>
      </c>
      <c r="I13" s="140">
        <f>SUM(G13:H14)</f>
        <v>19539</v>
      </c>
      <c r="J13" s="140">
        <v>0</v>
      </c>
      <c r="K13" s="140">
        <v>2966</v>
      </c>
      <c r="L13" s="140">
        <f>SUM(J13:K14)</f>
        <v>2966</v>
      </c>
      <c r="M13" s="140">
        <v>1</v>
      </c>
      <c r="N13" s="140">
        <v>65</v>
      </c>
      <c r="O13" s="140">
        <f>SUM(M13:N14)</f>
        <v>66</v>
      </c>
      <c r="P13" s="140">
        <f t="shared" ref="P13:Q13" si="1">G13+J13+M13</f>
        <v>5030</v>
      </c>
      <c r="Q13" s="140">
        <f t="shared" si="1"/>
        <v>17541</v>
      </c>
      <c r="R13" s="141">
        <f>SUM(P13:Q14)</f>
        <v>22571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133428</v>
      </c>
      <c r="C15" s="140"/>
      <c r="D15" s="140"/>
      <c r="E15" s="140"/>
      <c r="F15" s="137">
        <f>B15</f>
        <v>133428</v>
      </c>
      <c r="G15" s="137">
        <v>23709</v>
      </c>
      <c r="H15" s="140">
        <v>53193</v>
      </c>
      <c r="I15" s="140">
        <f>SUM(G15:H16)</f>
        <v>76902</v>
      </c>
      <c r="J15" s="140">
        <v>10280</v>
      </c>
      <c r="K15" s="140">
        <v>69458</v>
      </c>
      <c r="L15" s="140">
        <f>SUM(J15:K16)</f>
        <v>79738</v>
      </c>
      <c r="M15" s="140">
        <v>41</v>
      </c>
      <c r="N15" s="140">
        <v>278</v>
      </c>
      <c r="O15" s="140">
        <f>SUM(M15:N16)</f>
        <v>319</v>
      </c>
      <c r="P15" s="140">
        <f t="shared" ref="P15:Q15" si="2">G15+J15+M15</f>
        <v>34030</v>
      </c>
      <c r="Q15" s="140">
        <f t="shared" si="2"/>
        <v>122929</v>
      </c>
      <c r="R15" s="141">
        <f>SUM(P15:Q16)</f>
        <v>156959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35545</v>
      </c>
      <c r="C17" s="140"/>
      <c r="D17" s="140"/>
      <c r="E17" s="140"/>
      <c r="F17" s="137">
        <f>B17</f>
        <v>35545</v>
      </c>
      <c r="G17" s="137">
        <v>7439</v>
      </c>
      <c r="H17" s="140">
        <v>36783</v>
      </c>
      <c r="I17" s="140">
        <f>SUM(G17:H18)</f>
        <v>44222</v>
      </c>
      <c r="J17" s="140">
        <v>8004</v>
      </c>
      <c r="K17" s="140">
        <v>26882</v>
      </c>
      <c r="L17" s="140">
        <f>SUM(J17:K18)</f>
        <v>34886</v>
      </c>
      <c r="M17" s="140">
        <v>34</v>
      </c>
      <c r="N17" s="140">
        <v>109</v>
      </c>
      <c r="O17" s="140">
        <f>SUM(M17:N18)</f>
        <v>143</v>
      </c>
      <c r="P17" s="140">
        <f t="shared" ref="P17:Q17" si="3">G17+J17+M17</f>
        <v>15477</v>
      </c>
      <c r="Q17" s="140">
        <f t="shared" si="3"/>
        <v>63774</v>
      </c>
      <c r="R17" s="141">
        <f>SUM(P17:Q18)</f>
        <v>79251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44443</v>
      </c>
      <c r="C19" s="140"/>
      <c r="D19" s="140"/>
      <c r="E19" s="140"/>
      <c r="F19" s="137">
        <f>B19</f>
        <v>44443</v>
      </c>
      <c r="G19" s="137">
        <v>3822</v>
      </c>
      <c r="H19" s="140">
        <v>32111</v>
      </c>
      <c r="I19" s="140">
        <f>SUM(G19:H20)</f>
        <v>35933</v>
      </c>
      <c r="J19" s="140">
        <v>125</v>
      </c>
      <c r="K19" s="140">
        <v>20789</v>
      </c>
      <c r="L19" s="140">
        <f>SUM(J19:K20)</f>
        <v>20914</v>
      </c>
      <c r="M19" s="140">
        <v>3</v>
      </c>
      <c r="N19" s="140">
        <v>100</v>
      </c>
      <c r="O19" s="140">
        <f>SUM(M19:N20)</f>
        <v>103</v>
      </c>
      <c r="P19" s="140">
        <f t="shared" ref="P19:Q19" si="4">G19+J19+M19</f>
        <v>3950</v>
      </c>
      <c r="Q19" s="140">
        <f t="shared" si="4"/>
        <v>53000</v>
      </c>
      <c r="R19" s="141">
        <f>SUM(P19:Q20)</f>
        <v>56950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37244</v>
      </c>
      <c r="C21" s="140"/>
      <c r="D21" s="140"/>
      <c r="E21" s="140"/>
      <c r="F21" s="137">
        <f>B21</f>
        <v>37244</v>
      </c>
      <c r="G21" s="137">
        <v>4661</v>
      </c>
      <c r="H21" s="140">
        <v>7041</v>
      </c>
      <c r="I21" s="140">
        <f>SUM(G21:H22)</f>
        <v>11702</v>
      </c>
      <c r="J21" s="140">
        <v>1690</v>
      </c>
      <c r="K21" s="140">
        <v>48501</v>
      </c>
      <c r="L21" s="140">
        <f>SUM(J21:K22)</f>
        <v>50191</v>
      </c>
      <c r="M21" s="140">
        <v>13</v>
      </c>
      <c r="N21" s="140">
        <v>71</v>
      </c>
      <c r="O21" s="140">
        <f>SUM(M21:N22)</f>
        <v>84</v>
      </c>
      <c r="P21" s="140">
        <f t="shared" ref="P21:Q21" si="5">G21+J21+M21</f>
        <v>6364</v>
      </c>
      <c r="Q21" s="140">
        <f t="shared" si="5"/>
        <v>55613</v>
      </c>
      <c r="R21" s="141">
        <f>SUM(P21:Q22)</f>
        <v>61977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8013</v>
      </c>
      <c r="C23" s="140"/>
      <c r="D23" s="140"/>
      <c r="E23" s="140"/>
      <c r="F23" s="137">
        <f>B23</f>
        <v>8013</v>
      </c>
      <c r="G23" s="137">
        <v>774</v>
      </c>
      <c r="H23" s="140">
        <v>2649</v>
      </c>
      <c r="I23" s="140">
        <f>SUM(G23:H24)</f>
        <v>3423</v>
      </c>
      <c r="J23" s="140">
        <v>0</v>
      </c>
      <c r="K23" s="140">
        <v>5107</v>
      </c>
      <c r="L23" s="140">
        <f>SUM(J23:K24)</f>
        <v>5107</v>
      </c>
      <c r="M23" s="140">
        <v>0</v>
      </c>
      <c r="N23" s="140">
        <v>47</v>
      </c>
      <c r="O23" s="140">
        <f>SUM(M23:N24)</f>
        <v>47</v>
      </c>
      <c r="P23" s="140">
        <f t="shared" ref="P23:Q23" si="6">G23+J23+M23</f>
        <v>774</v>
      </c>
      <c r="Q23" s="140">
        <f t="shared" si="6"/>
        <v>7803</v>
      </c>
      <c r="R23" s="141">
        <f>SUM(P23:Q24)</f>
        <v>8577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27618</v>
      </c>
      <c r="C25" s="140"/>
      <c r="D25" s="140"/>
      <c r="E25" s="140"/>
      <c r="F25" s="140">
        <f>B25</f>
        <v>27618</v>
      </c>
      <c r="G25" s="137">
        <v>3031</v>
      </c>
      <c r="H25" s="140">
        <v>13705</v>
      </c>
      <c r="I25" s="137">
        <f>SUM(G25:H26)</f>
        <v>16736</v>
      </c>
      <c r="J25" s="140">
        <v>163</v>
      </c>
      <c r="K25" s="140">
        <v>13004</v>
      </c>
      <c r="L25" s="137">
        <f>SUM(J25:K26)</f>
        <v>13167</v>
      </c>
      <c r="M25" s="140">
        <v>1</v>
      </c>
      <c r="N25" s="140">
        <v>41</v>
      </c>
      <c r="O25" s="137">
        <f>SUM(M25:N26)</f>
        <v>42</v>
      </c>
      <c r="P25" s="140">
        <f>G25+J25+M25</f>
        <v>3195</v>
      </c>
      <c r="Q25" s="140">
        <f>H25+K25+N25</f>
        <v>26750</v>
      </c>
      <c r="R25" s="139">
        <f>SUM(P25:Q26)</f>
        <v>29945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304378</v>
      </c>
      <c r="F29" s="148" t="s">
        <v>31</v>
      </c>
      <c r="G29" s="149"/>
      <c r="H29" s="26">
        <f>B9/E29</f>
        <v>0.98975944384942405</v>
      </c>
      <c r="I29" s="16"/>
      <c r="J29" s="61" t="s">
        <v>32</v>
      </c>
      <c r="K29" s="147" t="s">
        <v>42</v>
      </c>
      <c r="L29" s="147"/>
      <c r="M29" s="54">
        <v>170868</v>
      </c>
      <c r="N29" s="62" t="s">
        <v>31</v>
      </c>
      <c r="O29" s="63"/>
      <c r="P29" s="26">
        <f>H9/M29</f>
        <v>0.95011353793571651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284667</v>
      </c>
      <c r="F31" s="148" t="s">
        <v>31</v>
      </c>
      <c r="G31" s="149"/>
      <c r="H31" s="26">
        <f>B9/E31</f>
        <v>1.0582926717884404</v>
      </c>
      <c r="I31" s="16"/>
      <c r="J31" s="61" t="s">
        <v>34</v>
      </c>
      <c r="K31" s="147" t="s">
        <v>42</v>
      </c>
      <c r="L31" s="147"/>
      <c r="M31" s="55">
        <v>141697</v>
      </c>
      <c r="N31" s="62" t="s">
        <v>31</v>
      </c>
      <c r="O31" s="63"/>
      <c r="P31" s="26">
        <f>H9/M31</f>
        <v>1.1457123298305538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360221</v>
      </c>
      <c r="F33" s="148" t="s">
        <v>31</v>
      </c>
      <c r="G33" s="149"/>
      <c r="H33" s="26">
        <f>Q9/E33</f>
        <v>0.97545118135811071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315161</v>
      </c>
      <c r="F35" s="148" t="s">
        <v>31</v>
      </c>
      <c r="G35" s="149"/>
      <c r="H35" s="26">
        <f>Q9/E35</f>
        <v>1.1149158683974223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8266-FEBF-490F-A87A-1889CF06D109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49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65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65" t="s">
        <v>41</v>
      </c>
      <c r="E8" s="132"/>
      <c r="F8" s="23" t="s">
        <v>15</v>
      </c>
      <c r="G8" s="65" t="s">
        <v>16</v>
      </c>
      <c r="H8" s="65" t="s">
        <v>17</v>
      </c>
      <c r="I8" s="65" t="s">
        <v>18</v>
      </c>
      <c r="J8" s="65" t="s">
        <v>16</v>
      </c>
      <c r="K8" s="65" t="s">
        <v>17</v>
      </c>
      <c r="L8" s="65" t="s">
        <v>18</v>
      </c>
      <c r="M8" s="65" t="s">
        <v>16</v>
      </c>
      <c r="N8" s="65" t="s">
        <v>17</v>
      </c>
      <c r="O8" s="65" t="s">
        <v>18</v>
      </c>
      <c r="P8" s="65" t="s">
        <v>16</v>
      </c>
      <c r="Q8" s="65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307125</v>
      </c>
      <c r="C9" s="137">
        <v>23587</v>
      </c>
      <c r="D9" s="25">
        <v>50130</v>
      </c>
      <c r="E9" s="137">
        <f>SUM(C9:D10)</f>
        <v>74322</v>
      </c>
      <c r="F9" s="137">
        <f>B9+E9</f>
        <v>381447</v>
      </c>
      <c r="G9" s="137">
        <f t="shared" ref="G9:R9" si="0">SUM(G11:G26)</f>
        <v>54963</v>
      </c>
      <c r="H9" s="137">
        <f t="shared" si="0"/>
        <v>173412</v>
      </c>
      <c r="I9" s="137">
        <f t="shared" si="0"/>
        <v>228375</v>
      </c>
      <c r="J9" s="137">
        <f t="shared" si="0"/>
        <v>18201</v>
      </c>
      <c r="K9" s="137">
        <f t="shared" si="0"/>
        <v>192714</v>
      </c>
      <c r="L9" s="137">
        <f t="shared" si="0"/>
        <v>210915</v>
      </c>
      <c r="M9" s="137">
        <f t="shared" si="0"/>
        <v>1712</v>
      </c>
      <c r="N9" s="137">
        <f t="shared" si="0"/>
        <v>2167</v>
      </c>
      <c r="O9" s="137">
        <f t="shared" si="0"/>
        <v>3879</v>
      </c>
      <c r="P9" s="137">
        <f t="shared" si="0"/>
        <v>74876</v>
      </c>
      <c r="Q9" s="137">
        <f t="shared" si="0"/>
        <v>368293</v>
      </c>
      <c r="R9" s="139">
        <f t="shared" si="0"/>
        <v>443169</v>
      </c>
    </row>
    <row r="10" spans="1:18" x14ac:dyDescent="0.15">
      <c r="A10" s="120"/>
      <c r="B10" s="138"/>
      <c r="C10" s="138"/>
      <c r="D10" s="25">
        <v>605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2785</v>
      </c>
      <c r="C11" s="140"/>
      <c r="D11" s="140"/>
      <c r="E11" s="140"/>
      <c r="F11" s="137">
        <f>B11</f>
        <v>2785</v>
      </c>
      <c r="G11" s="137">
        <v>468</v>
      </c>
      <c r="H11" s="140">
        <v>2497</v>
      </c>
      <c r="I11" s="140">
        <f>SUM(G11:H12)</f>
        <v>2965</v>
      </c>
      <c r="J11" s="140">
        <v>0</v>
      </c>
      <c r="K11" s="140">
        <v>1343</v>
      </c>
      <c r="L11" s="140">
        <f>SUM(J11:K12)</f>
        <v>1343</v>
      </c>
      <c r="M11" s="140">
        <v>16</v>
      </c>
      <c r="N11" s="140">
        <v>89</v>
      </c>
      <c r="O11" s="140">
        <f>SUM(M11:N12)</f>
        <v>105</v>
      </c>
      <c r="P11" s="140">
        <f>G11+J11+M11</f>
        <v>484</v>
      </c>
      <c r="Q11" s="140">
        <f>H11+K11+N11</f>
        <v>3929</v>
      </c>
      <c r="R11" s="141">
        <f>SUM(P11:Q12)</f>
        <v>4413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13217</v>
      </c>
      <c r="C13" s="140"/>
      <c r="D13" s="140"/>
      <c r="E13" s="140"/>
      <c r="F13" s="137">
        <f>B13</f>
        <v>13217</v>
      </c>
      <c r="G13" s="137">
        <v>5864</v>
      </c>
      <c r="H13" s="140">
        <v>15987</v>
      </c>
      <c r="I13" s="140">
        <f>SUM(G13:H14)</f>
        <v>21851</v>
      </c>
      <c r="J13" s="140">
        <v>2</v>
      </c>
      <c r="K13" s="140">
        <v>3028</v>
      </c>
      <c r="L13" s="140">
        <f>SUM(J13:K14)</f>
        <v>3030</v>
      </c>
      <c r="M13" s="140">
        <v>1578</v>
      </c>
      <c r="N13" s="140">
        <v>1282</v>
      </c>
      <c r="O13" s="140">
        <f>SUM(M13:N14)</f>
        <v>2860</v>
      </c>
      <c r="P13" s="140">
        <f t="shared" ref="P13:Q13" si="1">G13+J13+M13</f>
        <v>7444</v>
      </c>
      <c r="Q13" s="140">
        <f t="shared" si="1"/>
        <v>20297</v>
      </c>
      <c r="R13" s="141">
        <f>SUM(P13:Q14)</f>
        <v>27741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132009</v>
      </c>
      <c r="C15" s="140"/>
      <c r="D15" s="140"/>
      <c r="E15" s="140"/>
      <c r="F15" s="137">
        <f>B15</f>
        <v>132009</v>
      </c>
      <c r="G15" s="137">
        <v>21570</v>
      </c>
      <c r="H15" s="140">
        <v>57728</v>
      </c>
      <c r="I15" s="140">
        <f>SUM(G15:H16)</f>
        <v>79298</v>
      </c>
      <c r="J15" s="140">
        <v>9396</v>
      </c>
      <c r="K15" s="140">
        <v>70412</v>
      </c>
      <c r="L15" s="140">
        <f>SUM(J15:K16)</f>
        <v>79808</v>
      </c>
      <c r="M15" s="140">
        <v>40</v>
      </c>
      <c r="N15" s="140">
        <v>368</v>
      </c>
      <c r="O15" s="140">
        <f>SUM(M15:N16)</f>
        <v>408</v>
      </c>
      <c r="P15" s="140">
        <f t="shared" ref="P15:Q15" si="2">G15+J15+M15</f>
        <v>31006</v>
      </c>
      <c r="Q15" s="140">
        <f t="shared" si="2"/>
        <v>128508</v>
      </c>
      <c r="R15" s="141">
        <f>SUM(P15:Q16)</f>
        <v>159514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43661</v>
      </c>
      <c r="C17" s="140"/>
      <c r="D17" s="140"/>
      <c r="E17" s="140"/>
      <c r="F17" s="137">
        <f>B17</f>
        <v>43661</v>
      </c>
      <c r="G17" s="137">
        <v>10925</v>
      </c>
      <c r="H17" s="140">
        <v>38762</v>
      </c>
      <c r="I17" s="140">
        <f>SUM(G17:H18)</f>
        <v>49687</v>
      </c>
      <c r="J17" s="140">
        <v>7709</v>
      </c>
      <c r="K17" s="140">
        <v>29347</v>
      </c>
      <c r="L17" s="140">
        <f>SUM(J17:K18)</f>
        <v>37056</v>
      </c>
      <c r="M17" s="140">
        <v>49</v>
      </c>
      <c r="N17" s="140">
        <v>114</v>
      </c>
      <c r="O17" s="140">
        <f>SUM(M17:N18)</f>
        <v>163</v>
      </c>
      <c r="P17" s="140">
        <f t="shared" ref="P17:Q17" si="3">G17+J17+M17</f>
        <v>18683</v>
      </c>
      <c r="Q17" s="140">
        <f t="shared" si="3"/>
        <v>68223</v>
      </c>
      <c r="R17" s="141">
        <f>SUM(P17:Q18)</f>
        <v>86906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43319</v>
      </c>
      <c r="C19" s="140"/>
      <c r="D19" s="140"/>
      <c r="E19" s="140"/>
      <c r="F19" s="137">
        <f>B19</f>
        <v>43319</v>
      </c>
      <c r="G19" s="137">
        <v>5564</v>
      </c>
      <c r="H19" s="140">
        <v>34444</v>
      </c>
      <c r="I19" s="140">
        <f>SUM(G19:H20)</f>
        <v>40008</v>
      </c>
      <c r="J19" s="140">
        <v>160</v>
      </c>
      <c r="K19" s="140">
        <v>22073</v>
      </c>
      <c r="L19" s="140">
        <f>SUM(J19:K20)</f>
        <v>22233</v>
      </c>
      <c r="M19" s="140">
        <v>4</v>
      </c>
      <c r="N19" s="140">
        <v>126</v>
      </c>
      <c r="O19" s="140">
        <f>SUM(M19:N20)</f>
        <v>130</v>
      </c>
      <c r="P19" s="140">
        <f t="shared" ref="P19:Q19" si="4">G19+J19+M19</f>
        <v>5728</v>
      </c>
      <c r="Q19" s="140">
        <f t="shared" si="4"/>
        <v>56643</v>
      </c>
      <c r="R19" s="141">
        <f>SUM(P19:Q20)</f>
        <v>62371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39324</v>
      </c>
      <c r="C21" s="140"/>
      <c r="D21" s="140"/>
      <c r="E21" s="140"/>
      <c r="F21" s="137">
        <f>B21</f>
        <v>39324</v>
      </c>
      <c r="G21" s="137">
        <v>6298</v>
      </c>
      <c r="H21" s="140">
        <v>8247</v>
      </c>
      <c r="I21" s="140">
        <f>SUM(G21:H22)</f>
        <v>14545</v>
      </c>
      <c r="J21" s="140">
        <v>854</v>
      </c>
      <c r="K21" s="140">
        <v>48559</v>
      </c>
      <c r="L21" s="140">
        <f>SUM(J21:K22)</f>
        <v>49413</v>
      </c>
      <c r="M21" s="140">
        <v>22</v>
      </c>
      <c r="N21" s="140">
        <v>87</v>
      </c>
      <c r="O21" s="140">
        <f>SUM(M21:N22)</f>
        <v>109</v>
      </c>
      <c r="P21" s="140">
        <f t="shared" ref="P21:Q21" si="5">G21+J21+M21</f>
        <v>7174</v>
      </c>
      <c r="Q21" s="140">
        <f t="shared" si="5"/>
        <v>56893</v>
      </c>
      <c r="R21" s="141">
        <f>SUM(P21:Q22)</f>
        <v>64067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6800</v>
      </c>
      <c r="C23" s="140"/>
      <c r="D23" s="140"/>
      <c r="E23" s="140"/>
      <c r="F23" s="137">
        <f>B23</f>
        <v>6800</v>
      </c>
      <c r="G23" s="137">
        <v>968</v>
      </c>
      <c r="H23" s="140">
        <v>2880</v>
      </c>
      <c r="I23" s="140">
        <f>SUM(G23:H24)</f>
        <v>3848</v>
      </c>
      <c r="J23" s="140">
        <v>0</v>
      </c>
      <c r="K23" s="140">
        <v>5145</v>
      </c>
      <c r="L23" s="140">
        <f>SUM(J23:K24)</f>
        <v>5145</v>
      </c>
      <c r="M23" s="140">
        <v>2</v>
      </c>
      <c r="N23" s="140">
        <v>56</v>
      </c>
      <c r="O23" s="140">
        <f>SUM(M23:N24)</f>
        <v>58</v>
      </c>
      <c r="P23" s="140">
        <f t="shared" ref="P23:Q23" si="6">G23+J23+M23</f>
        <v>970</v>
      </c>
      <c r="Q23" s="140">
        <f t="shared" si="6"/>
        <v>8081</v>
      </c>
      <c r="R23" s="141">
        <f>SUM(P23:Q24)</f>
        <v>9051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26010</v>
      </c>
      <c r="C25" s="140"/>
      <c r="D25" s="140"/>
      <c r="E25" s="140"/>
      <c r="F25" s="140">
        <f>B25</f>
        <v>26010</v>
      </c>
      <c r="G25" s="137">
        <v>3306</v>
      </c>
      <c r="H25" s="140">
        <v>12867</v>
      </c>
      <c r="I25" s="137">
        <f>SUM(G25:H26)</f>
        <v>16173</v>
      </c>
      <c r="J25" s="140">
        <v>80</v>
      </c>
      <c r="K25" s="140">
        <v>12807</v>
      </c>
      <c r="L25" s="137">
        <f>SUM(J25:K26)</f>
        <v>12887</v>
      </c>
      <c r="M25" s="140">
        <v>1</v>
      </c>
      <c r="N25" s="140">
        <v>45</v>
      </c>
      <c r="O25" s="137">
        <f>SUM(M25:N26)</f>
        <v>46</v>
      </c>
      <c r="P25" s="140">
        <f>G25+J25+M25</f>
        <v>3387</v>
      </c>
      <c r="Q25" s="140">
        <f>H25+K25+N25</f>
        <v>25719</v>
      </c>
      <c r="R25" s="139">
        <f>SUM(P25:Q26)</f>
        <v>29106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301261</v>
      </c>
      <c r="F29" s="148" t="s">
        <v>31</v>
      </c>
      <c r="G29" s="149"/>
      <c r="H29" s="26">
        <f>B9/E29</f>
        <v>1.0194648494162868</v>
      </c>
      <c r="I29" s="16"/>
      <c r="J29" s="66" t="s">
        <v>32</v>
      </c>
      <c r="K29" s="147" t="s">
        <v>42</v>
      </c>
      <c r="L29" s="147"/>
      <c r="M29" s="54">
        <v>162344</v>
      </c>
      <c r="N29" s="67" t="s">
        <v>31</v>
      </c>
      <c r="O29" s="68"/>
      <c r="P29" s="26">
        <f>H9/M29</f>
        <v>1.0681762184004338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280351</v>
      </c>
      <c r="F31" s="148" t="s">
        <v>31</v>
      </c>
      <c r="G31" s="149"/>
      <c r="H31" s="26">
        <f>B9/E31</f>
        <v>1.0955017103559466</v>
      </c>
      <c r="I31" s="16"/>
      <c r="J31" s="66" t="s">
        <v>34</v>
      </c>
      <c r="K31" s="147" t="s">
        <v>42</v>
      </c>
      <c r="L31" s="147"/>
      <c r="M31" s="55">
        <v>158666</v>
      </c>
      <c r="N31" s="67" t="s">
        <v>31</v>
      </c>
      <c r="O31" s="68"/>
      <c r="P31" s="26">
        <f>H9/M31</f>
        <v>1.0929373652830474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351378</v>
      </c>
      <c r="F33" s="148" t="s">
        <v>31</v>
      </c>
      <c r="G33" s="149"/>
      <c r="H33" s="26">
        <f>Q9/E33</f>
        <v>1.0481390411465714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337445</v>
      </c>
      <c r="F35" s="148" t="s">
        <v>31</v>
      </c>
      <c r="G35" s="149"/>
      <c r="H35" s="26">
        <f>Q9/E35</f>
        <v>1.091416378965461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18B-64C8-4654-9363-77B74B33869E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 customWidth="1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 customWidth="1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 customWidth="1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 customWidth="1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 customWidth="1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 customWidth="1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 customWidth="1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 customWidth="1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 customWidth="1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 customWidth="1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 customWidth="1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 customWidth="1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 customWidth="1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 customWidth="1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 customWidth="1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 customWidth="1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 customWidth="1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 customWidth="1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 customWidth="1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 customWidth="1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 customWidth="1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 customWidth="1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 customWidth="1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 customWidth="1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 customWidth="1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 customWidth="1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 customWidth="1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 customWidth="1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 customWidth="1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 customWidth="1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 customWidth="1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 customWidth="1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 customWidth="1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 customWidth="1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 customWidth="1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 customWidth="1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 customWidth="1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 customWidth="1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 customWidth="1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 customWidth="1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 customWidth="1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 customWidth="1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 customWidth="1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 customWidth="1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 customWidth="1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 customWidth="1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 customWidth="1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 customWidth="1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 customWidth="1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 customWidth="1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 customWidth="1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 customWidth="1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 customWidth="1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 customWidth="1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 customWidth="1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 customWidth="1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 customWidth="1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 customWidth="1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 customWidth="1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 customWidth="1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 customWidth="1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 customWidth="1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 customWidth="1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 customWidth="1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50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72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72" t="s">
        <v>41</v>
      </c>
      <c r="E8" s="132"/>
      <c r="F8" s="23" t="s">
        <v>15</v>
      </c>
      <c r="G8" s="72" t="s">
        <v>16</v>
      </c>
      <c r="H8" s="72" t="s">
        <v>17</v>
      </c>
      <c r="I8" s="72" t="s">
        <v>18</v>
      </c>
      <c r="J8" s="72" t="s">
        <v>16</v>
      </c>
      <c r="K8" s="72" t="s">
        <v>17</v>
      </c>
      <c r="L8" s="72" t="s">
        <v>18</v>
      </c>
      <c r="M8" s="72" t="s">
        <v>16</v>
      </c>
      <c r="N8" s="72" t="s">
        <v>17</v>
      </c>
      <c r="O8" s="72" t="s">
        <v>18</v>
      </c>
      <c r="P8" s="72" t="s">
        <v>16</v>
      </c>
      <c r="Q8" s="72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309111</v>
      </c>
      <c r="C9" s="137">
        <v>24602</v>
      </c>
      <c r="D9" s="25">
        <v>49132</v>
      </c>
      <c r="E9" s="137">
        <f>SUM(C9:D10)</f>
        <v>74298</v>
      </c>
      <c r="F9" s="137">
        <f>B9+E9</f>
        <v>383409</v>
      </c>
      <c r="G9" s="137">
        <f t="shared" ref="G9:R9" si="0">SUM(G11:G26)</f>
        <v>56163</v>
      </c>
      <c r="H9" s="137">
        <f t="shared" si="0"/>
        <v>178174</v>
      </c>
      <c r="I9" s="137">
        <f t="shared" si="0"/>
        <v>234337</v>
      </c>
      <c r="J9" s="137">
        <f t="shared" si="0"/>
        <v>18165</v>
      </c>
      <c r="K9" s="137">
        <f t="shared" si="0"/>
        <v>186835</v>
      </c>
      <c r="L9" s="137">
        <f t="shared" si="0"/>
        <v>205000</v>
      </c>
      <c r="M9" s="137">
        <f t="shared" si="0"/>
        <v>130</v>
      </c>
      <c r="N9" s="137">
        <f t="shared" si="0"/>
        <v>867</v>
      </c>
      <c r="O9" s="137">
        <f t="shared" si="0"/>
        <v>997</v>
      </c>
      <c r="P9" s="137">
        <f t="shared" si="0"/>
        <v>74458</v>
      </c>
      <c r="Q9" s="137">
        <f t="shared" si="0"/>
        <v>365876</v>
      </c>
      <c r="R9" s="139">
        <f t="shared" si="0"/>
        <v>440334</v>
      </c>
    </row>
    <row r="10" spans="1:18" x14ac:dyDescent="0.15">
      <c r="A10" s="120"/>
      <c r="B10" s="138"/>
      <c r="C10" s="138"/>
      <c r="D10" s="25">
        <v>564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2717</v>
      </c>
      <c r="C11" s="140"/>
      <c r="D11" s="140"/>
      <c r="E11" s="140"/>
      <c r="F11" s="137">
        <f>B11</f>
        <v>2717</v>
      </c>
      <c r="G11" s="137">
        <v>491</v>
      </c>
      <c r="H11" s="140">
        <v>2471</v>
      </c>
      <c r="I11" s="140">
        <f>SUM(G11:H12)</f>
        <v>2962</v>
      </c>
      <c r="J11" s="140">
        <v>0</v>
      </c>
      <c r="K11" s="140">
        <v>1327</v>
      </c>
      <c r="L11" s="140">
        <f>SUM(J11:K12)</f>
        <v>1327</v>
      </c>
      <c r="M11" s="140">
        <v>17</v>
      </c>
      <c r="N11" s="140">
        <v>77</v>
      </c>
      <c r="O11" s="140">
        <f>SUM(M11:N12)</f>
        <v>94</v>
      </c>
      <c r="P11" s="140">
        <f>G11+J11+M11</f>
        <v>508</v>
      </c>
      <c r="Q11" s="140">
        <f>H11+K11+N11</f>
        <v>3875</v>
      </c>
      <c r="R11" s="141">
        <f>SUM(P11:Q12)</f>
        <v>4383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11947</v>
      </c>
      <c r="C13" s="140"/>
      <c r="D13" s="140"/>
      <c r="E13" s="140"/>
      <c r="F13" s="137">
        <f>B13</f>
        <v>11947</v>
      </c>
      <c r="G13" s="137">
        <v>6958</v>
      </c>
      <c r="H13" s="140">
        <v>15520</v>
      </c>
      <c r="I13" s="140">
        <f>SUM(G13:H14)</f>
        <v>22478</v>
      </c>
      <c r="J13" s="140">
        <v>0</v>
      </c>
      <c r="K13" s="140">
        <v>3031</v>
      </c>
      <c r="L13" s="140">
        <f>SUM(J13:K14)</f>
        <v>3031</v>
      </c>
      <c r="M13" s="140">
        <v>3</v>
      </c>
      <c r="N13" s="140">
        <v>93</v>
      </c>
      <c r="O13" s="140">
        <f>SUM(M13:N14)</f>
        <v>96</v>
      </c>
      <c r="P13" s="140">
        <f t="shared" ref="P13:Q13" si="1">G13+J13+M13</f>
        <v>6961</v>
      </c>
      <c r="Q13" s="140">
        <f t="shared" si="1"/>
        <v>18644</v>
      </c>
      <c r="R13" s="141">
        <f>SUM(P13:Q14)</f>
        <v>25605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135240</v>
      </c>
      <c r="C15" s="140"/>
      <c r="D15" s="140"/>
      <c r="E15" s="140"/>
      <c r="F15" s="137">
        <f>B15</f>
        <v>135240</v>
      </c>
      <c r="G15" s="137">
        <v>21975</v>
      </c>
      <c r="H15" s="140">
        <v>59010</v>
      </c>
      <c r="I15" s="140">
        <f>SUM(G15:H16)</f>
        <v>80985</v>
      </c>
      <c r="J15" s="140">
        <v>8802</v>
      </c>
      <c r="K15" s="140">
        <v>68751</v>
      </c>
      <c r="L15" s="140">
        <f>SUM(J15:K16)</f>
        <v>77553</v>
      </c>
      <c r="M15" s="140">
        <v>35</v>
      </c>
      <c r="N15" s="140">
        <v>301</v>
      </c>
      <c r="O15" s="140">
        <f>SUM(M15:N16)</f>
        <v>336</v>
      </c>
      <c r="P15" s="140">
        <f t="shared" ref="P15:Q15" si="2">G15+J15+M15</f>
        <v>30812</v>
      </c>
      <c r="Q15" s="140">
        <f t="shared" si="2"/>
        <v>128062</v>
      </c>
      <c r="R15" s="141">
        <f>SUM(P15:Q16)</f>
        <v>158874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40548</v>
      </c>
      <c r="C17" s="140"/>
      <c r="D17" s="140"/>
      <c r="E17" s="140"/>
      <c r="F17" s="137">
        <f>B17</f>
        <v>40548</v>
      </c>
      <c r="G17" s="137">
        <v>12142</v>
      </c>
      <c r="H17" s="140">
        <v>38799</v>
      </c>
      <c r="I17" s="140">
        <f>SUM(G17:H18)</f>
        <v>50941</v>
      </c>
      <c r="J17" s="140">
        <v>8322</v>
      </c>
      <c r="K17" s="140">
        <v>28514</v>
      </c>
      <c r="L17" s="140">
        <f>SUM(J17:K18)</f>
        <v>36836</v>
      </c>
      <c r="M17" s="140">
        <v>56</v>
      </c>
      <c r="N17" s="140">
        <v>111</v>
      </c>
      <c r="O17" s="140">
        <f>SUM(M17:N18)</f>
        <v>167</v>
      </c>
      <c r="P17" s="140">
        <f t="shared" ref="P17:Q17" si="3">G17+J17+M17</f>
        <v>20520</v>
      </c>
      <c r="Q17" s="140">
        <f t="shared" si="3"/>
        <v>67424</v>
      </c>
      <c r="R17" s="141">
        <f>SUM(P17:Q18)</f>
        <v>87944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41575</v>
      </c>
      <c r="C19" s="140"/>
      <c r="D19" s="140"/>
      <c r="E19" s="140"/>
      <c r="F19" s="137">
        <f>B19</f>
        <v>41575</v>
      </c>
      <c r="G19" s="137">
        <v>4520</v>
      </c>
      <c r="H19" s="140">
        <v>38142</v>
      </c>
      <c r="I19" s="140">
        <f>SUM(G19:H20)</f>
        <v>42662</v>
      </c>
      <c r="J19" s="140">
        <v>162</v>
      </c>
      <c r="K19" s="140">
        <v>19493</v>
      </c>
      <c r="L19" s="140">
        <f>SUM(J19:K20)</f>
        <v>19655</v>
      </c>
      <c r="M19" s="140">
        <v>4</v>
      </c>
      <c r="N19" s="140">
        <v>115</v>
      </c>
      <c r="O19" s="140">
        <f>SUM(M19:N20)</f>
        <v>119</v>
      </c>
      <c r="P19" s="140">
        <f t="shared" ref="P19:Q19" si="4">G19+J19+M19</f>
        <v>4686</v>
      </c>
      <c r="Q19" s="140">
        <f t="shared" si="4"/>
        <v>57750</v>
      </c>
      <c r="R19" s="141">
        <f>SUM(P19:Q20)</f>
        <v>62436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42077</v>
      </c>
      <c r="C21" s="140"/>
      <c r="D21" s="140"/>
      <c r="E21" s="140"/>
      <c r="F21" s="137">
        <f>B21</f>
        <v>42077</v>
      </c>
      <c r="G21" s="137">
        <v>6568</v>
      </c>
      <c r="H21" s="140">
        <v>7682</v>
      </c>
      <c r="I21" s="140">
        <f>SUM(G21:H22)</f>
        <v>14250</v>
      </c>
      <c r="J21" s="140">
        <v>792</v>
      </c>
      <c r="K21" s="140">
        <v>48115</v>
      </c>
      <c r="L21" s="140">
        <f>SUM(J21:K22)</f>
        <v>48907</v>
      </c>
      <c r="M21" s="140">
        <v>14</v>
      </c>
      <c r="N21" s="140">
        <v>72</v>
      </c>
      <c r="O21" s="140">
        <f>SUM(M21:N22)</f>
        <v>86</v>
      </c>
      <c r="P21" s="140">
        <f t="shared" ref="P21:Q21" si="5">G21+J21+M21</f>
        <v>7374</v>
      </c>
      <c r="Q21" s="140">
        <f t="shared" si="5"/>
        <v>55869</v>
      </c>
      <c r="R21" s="141">
        <f>SUM(P21:Q22)</f>
        <v>63243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7876</v>
      </c>
      <c r="C23" s="140"/>
      <c r="D23" s="140"/>
      <c r="E23" s="140"/>
      <c r="F23" s="137">
        <f>B23</f>
        <v>7876</v>
      </c>
      <c r="G23" s="137">
        <v>865</v>
      </c>
      <c r="H23" s="140">
        <v>2809</v>
      </c>
      <c r="I23" s="140">
        <f>SUM(G23:H24)</f>
        <v>3674</v>
      </c>
      <c r="J23" s="140">
        <v>0</v>
      </c>
      <c r="K23" s="140">
        <v>5003</v>
      </c>
      <c r="L23" s="140">
        <f>SUM(J23:K24)</f>
        <v>5003</v>
      </c>
      <c r="M23" s="140">
        <v>0</v>
      </c>
      <c r="N23" s="140">
        <v>53</v>
      </c>
      <c r="O23" s="140">
        <f>SUM(M23:N24)</f>
        <v>53</v>
      </c>
      <c r="P23" s="140">
        <f t="shared" ref="P23:Q23" si="6">G23+J23+M23</f>
        <v>865</v>
      </c>
      <c r="Q23" s="140">
        <f t="shared" si="6"/>
        <v>7865</v>
      </c>
      <c r="R23" s="141">
        <f>SUM(P23:Q24)</f>
        <v>8730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27131</v>
      </c>
      <c r="C25" s="140"/>
      <c r="D25" s="140"/>
      <c r="E25" s="140"/>
      <c r="F25" s="140">
        <f>B25</f>
        <v>27131</v>
      </c>
      <c r="G25" s="137">
        <v>2644</v>
      </c>
      <c r="H25" s="140">
        <v>13741</v>
      </c>
      <c r="I25" s="137">
        <f>SUM(G25:H26)</f>
        <v>16385</v>
      </c>
      <c r="J25" s="140">
        <v>87</v>
      </c>
      <c r="K25" s="140">
        <v>12601</v>
      </c>
      <c r="L25" s="137">
        <f>SUM(J25:K26)</f>
        <v>12688</v>
      </c>
      <c r="M25" s="140">
        <v>1</v>
      </c>
      <c r="N25" s="140">
        <v>45</v>
      </c>
      <c r="O25" s="137">
        <f>SUM(M25:N26)</f>
        <v>46</v>
      </c>
      <c r="P25" s="140">
        <f>G25+J25+M25</f>
        <v>2732</v>
      </c>
      <c r="Q25" s="140">
        <f>H25+K25+N25</f>
        <v>26387</v>
      </c>
      <c r="R25" s="139">
        <f>SUM(P25:Q26)</f>
        <v>29119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307125</v>
      </c>
      <c r="F29" s="148" t="s">
        <v>31</v>
      </c>
      <c r="G29" s="149"/>
      <c r="H29" s="26">
        <f>B9/E29</f>
        <v>1.0064664224664224</v>
      </c>
      <c r="I29" s="16"/>
      <c r="J29" s="69" t="s">
        <v>32</v>
      </c>
      <c r="K29" s="147" t="s">
        <v>42</v>
      </c>
      <c r="L29" s="147"/>
      <c r="M29" s="54">
        <v>173412</v>
      </c>
      <c r="N29" s="70" t="s">
        <v>31</v>
      </c>
      <c r="O29" s="71"/>
      <c r="P29" s="26">
        <f>H9/M29</f>
        <v>1.0274606140290177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288813</v>
      </c>
      <c r="F31" s="148" t="s">
        <v>31</v>
      </c>
      <c r="G31" s="149"/>
      <c r="H31" s="26">
        <f>B9/E31</f>
        <v>1.0702807699099417</v>
      </c>
      <c r="I31" s="16"/>
      <c r="J31" s="69" t="s">
        <v>34</v>
      </c>
      <c r="K31" s="147" t="s">
        <v>42</v>
      </c>
      <c r="L31" s="147"/>
      <c r="M31" s="55">
        <v>166663</v>
      </c>
      <c r="N31" s="70" t="s">
        <v>31</v>
      </c>
      <c r="O31" s="71"/>
      <c r="P31" s="26">
        <f>H9/M31</f>
        <v>1.0690675194854287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368293</v>
      </c>
      <c r="F33" s="148" t="s">
        <v>31</v>
      </c>
      <c r="G33" s="149"/>
      <c r="H33" s="26">
        <f>Q9/E33</f>
        <v>0.99343729041822681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343425</v>
      </c>
      <c r="F35" s="148" t="s">
        <v>31</v>
      </c>
      <c r="G35" s="149"/>
      <c r="H35" s="26">
        <f>Q9/E35</f>
        <v>1.065373807963893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3CED-7BAD-4902-A205-63ADF88A2B11}">
  <sheetPr>
    <pageSetUpPr fitToPage="1"/>
  </sheetPr>
  <dimension ref="A1:R35"/>
  <sheetViews>
    <sheetView zoomScaleNormal="100" workbookViewId="0"/>
  </sheetViews>
  <sheetFormatPr defaultRowHeight="13.5" x14ac:dyDescent="0.15"/>
  <cols>
    <col min="1" max="1" width="7.25" style="17" customWidth="1"/>
    <col min="2" max="4" width="7.625" style="17" customWidth="1"/>
    <col min="5" max="5" width="7.75" style="17" customWidth="1"/>
    <col min="6" max="18" width="7.625" style="17" customWidth="1"/>
    <col min="19" max="256" width="9" style="17"/>
    <col min="257" max="257" width="7.25" style="17" customWidth="1"/>
    <col min="258" max="260" width="7.625" style="17" customWidth="1"/>
    <col min="261" max="261" width="7.75" style="17" customWidth="1"/>
    <col min="262" max="274" width="7.625" style="17" customWidth="1"/>
    <col min="275" max="512" width="9" style="17"/>
    <col min="513" max="513" width="7.25" style="17" customWidth="1"/>
    <col min="514" max="516" width="7.625" style="17" customWidth="1"/>
    <col min="517" max="517" width="7.75" style="17" customWidth="1"/>
    <col min="518" max="530" width="7.625" style="17" customWidth="1"/>
    <col min="531" max="768" width="9" style="17"/>
    <col min="769" max="769" width="7.25" style="17" customWidth="1"/>
    <col min="770" max="772" width="7.625" style="17" customWidth="1"/>
    <col min="773" max="773" width="7.75" style="17" customWidth="1"/>
    <col min="774" max="786" width="7.625" style="17" customWidth="1"/>
    <col min="787" max="1024" width="9" style="17"/>
    <col min="1025" max="1025" width="7.25" style="17" customWidth="1"/>
    <col min="1026" max="1028" width="7.625" style="17" customWidth="1"/>
    <col min="1029" max="1029" width="7.75" style="17" customWidth="1"/>
    <col min="1030" max="1042" width="7.625" style="17" customWidth="1"/>
    <col min="1043" max="1280" width="9" style="17"/>
    <col min="1281" max="1281" width="7.25" style="17" customWidth="1"/>
    <col min="1282" max="1284" width="7.625" style="17" customWidth="1"/>
    <col min="1285" max="1285" width="7.75" style="17" customWidth="1"/>
    <col min="1286" max="1298" width="7.625" style="17" customWidth="1"/>
    <col min="1299" max="1536" width="9" style="17"/>
    <col min="1537" max="1537" width="7.25" style="17" customWidth="1"/>
    <col min="1538" max="1540" width="7.625" style="17" customWidth="1"/>
    <col min="1541" max="1541" width="7.75" style="17" customWidth="1"/>
    <col min="1542" max="1554" width="7.625" style="17" customWidth="1"/>
    <col min="1555" max="1792" width="9" style="17"/>
    <col min="1793" max="1793" width="7.25" style="17" customWidth="1"/>
    <col min="1794" max="1796" width="7.625" style="17" customWidth="1"/>
    <col min="1797" max="1797" width="7.75" style="17" customWidth="1"/>
    <col min="1798" max="1810" width="7.625" style="17" customWidth="1"/>
    <col min="1811" max="2048" width="9" style="17"/>
    <col min="2049" max="2049" width="7.25" style="17" customWidth="1"/>
    <col min="2050" max="2052" width="7.625" style="17" customWidth="1"/>
    <col min="2053" max="2053" width="7.75" style="17" customWidth="1"/>
    <col min="2054" max="2066" width="7.625" style="17" customWidth="1"/>
    <col min="2067" max="2304" width="9" style="17"/>
    <col min="2305" max="2305" width="7.25" style="17" customWidth="1"/>
    <col min="2306" max="2308" width="7.625" style="17" customWidth="1"/>
    <col min="2309" max="2309" width="7.75" style="17" customWidth="1"/>
    <col min="2310" max="2322" width="7.625" style="17" customWidth="1"/>
    <col min="2323" max="2560" width="9" style="17"/>
    <col min="2561" max="2561" width="7.25" style="17" customWidth="1"/>
    <col min="2562" max="2564" width="7.625" style="17" customWidth="1"/>
    <col min="2565" max="2565" width="7.75" style="17" customWidth="1"/>
    <col min="2566" max="2578" width="7.625" style="17" customWidth="1"/>
    <col min="2579" max="2816" width="9" style="17"/>
    <col min="2817" max="2817" width="7.25" style="17" customWidth="1"/>
    <col min="2818" max="2820" width="7.625" style="17" customWidth="1"/>
    <col min="2821" max="2821" width="7.75" style="17" customWidth="1"/>
    <col min="2822" max="2834" width="7.625" style="17" customWidth="1"/>
    <col min="2835" max="3072" width="9" style="17"/>
    <col min="3073" max="3073" width="7.25" style="17" customWidth="1"/>
    <col min="3074" max="3076" width="7.625" style="17" customWidth="1"/>
    <col min="3077" max="3077" width="7.75" style="17" customWidth="1"/>
    <col min="3078" max="3090" width="7.625" style="17" customWidth="1"/>
    <col min="3091" max="3328" width="9" style="17"/>
    <col min="3329" max="3329" width="7.25" style="17" customWidth="1"/>
    <col min="3330" max="3332" width="7.625" style="17" customWidth="1"/>
    <col min="3333" max="3333" width="7.75" style="17" customWidth="1"/>
    <col min="3334" max="3346" width="7.625" style="17" customWidth="1"/>
    <col min="3347" max="3584" width="9" style="17"/>
    <col min="3585" max="3585" width="7.25" style="17" customWidth="1"/>
    <col min="3586" max="3588" width="7.625" style="17" customWidth="1"/>
    <col min="3589" max="3589" width="7.75" style="17" customWidth="1"/>
    <col min="3590" max="3602" width="7.625" style="17" customWidth="1"/>
    <col min="3603" max="3840" width="9" style="17"/>
    <col min="3841" max="3841" width="7.25" style="17" customWidth="1"/>
    <col min="3842" max="3844" width="7.625" style="17" customWidth="1"/>
    <col min="3845" max="3845" width="7.75" style="17" customWidth="1"/>
    <col min="3846" max="3858" width="7.625" style="17" customWidth="1"/>
    <col min="3859" max="4096" width="9" style="17"/>
    <col min="4097" max="4097" width="7.25" style="17" customWidth="1"/>
    <col min="4098" max="4100" width="7.625" style="17" customWidth="1"/>
    <col min="4101" max="4101" width="7.75" style="17" customWidth="1"/>
    <col min="4102" max="4114" width="7.625" style="17" customWidth="1"/>
    <col min="4115" max="4352" width="9" style="17"/>
    <col min="4353" max="4353" width="7.25" style="17" customWidth="1"/>
    <col min="4354" max="4356" width="7.625" style="17" customWidth="1"/>
    <col min="4357" max="4357" width="7.75" style="17" customWidth="1"/>
    <col min="4358" max="4370" width="7.625" style="17" customWidth="1"/>
    <col min="4371" max="4608" width="9" style="17"/>
    <col min="4609" max="4609" width="7.25" style="17" customWidth="1"/>
    <col min="4610" max="4612" width="7.625" style="17" customWidth="1"/>
    <col min="4613" max="4613" width="7.75" style="17" customWidth="1"/>
    <col min="4614" max="4626" width="7.625" style="17" customWidth="1"/>
    <col min="4627" max="4864" width="9" style="17"/>
    <col min="4865" max="4865" width="7.25" style="17" customWidth="1"/>
    <col min="4866" max="4868" width="7.625" style="17" customWidth="1"/>
    <col min="4869" max="4869" width="7.75" style="17" customWidth="1"/>
    <col min="4870" max="4882" width="7.625" style="17" customWidth="1"/>
    <col min="4883" max="5120" width="9" style="17"/>
    <col min="5121" max="5121" width="7.25" style="17" customWidth="1"/>
    <col min="5122" max="5124" width="7.625" style="17" customWidth="1"/>
    <col min="5125" max="5125" width="7.75" style="17" customWidth="1"/>
    <col min="5126" max="5138" width="7.625" style="17" customWidth="1"/>
    <col min="5139" max="5376" width="9" style="17"/>
    <col min="5377" max="5377" width="7.25" style="17" customWidth="1"/>
    <col min="5378" max="5380" width="7.625" style="17" customWidth="1"/>
    <col min="5381" max="5381" width="7.75" style="17" customWidth="1"/>
    <col min="5382" max="5394" width="7.625" style="17" customWidth="1"/>
    <col min="5395" max="5632" width="9" style="17"/>
    <col min="5633" max="5633" width="7.25" style="17" customWidth="1"/>
    <col min="5634" max="5636" width="7.625" style="17" customWidth="1"/>
    <col min="5637" max="5637" width="7.75" style="17" customWidth="1"/>
    <col min="5638" max="5650" width="7.625" style="17" customWidth="1"/>
    <col min="5651" max="5888" width="9" style="17"/>
    <col min="5889" max="5889" width="7.25" style="17" customWidth="1"/>
    <col min="5890" max="5892" width="7.625" style="17" customWidth="1"/>
    <col min="5893" max="5893" width="7.75" style="17" customWidth="1"/>
    <col min="5894" max="5906" width="7.625" style="17" customWidth="1"/>
    <col min="5907" max="6144" width="9" style="17"/>
    <col min="6145" max="6145" width="7.25" style="17" customWidth="1"/>
    <col min="6146" max="6148" width="7.625" style="17" customWidth="1"/>
    <col min="6149" max="6149" width="7.75" style="17" customWidth="1"/>
    <col min="6150" max="6162" width="7.625" style="17" customWidth="1"/>
    <col min="6163" max="6400" width="9" style="17"/>
    <col min="6401" max="6401" width="7.25" style="17" customWidth="1"/>
    <col min="6402" max="6404" width="7.625" style="17" customWidth="1"/>
    <col min="6405" max="6405" width="7.75" style="17" customWidth="1"/>
    <col min="6406" max="6418" width="7.625" style="17" customWidth="1"/>
    <col min="6419" max="6656" width="9" style="17"/>
    <col min="6657" max="6657" width="7.25" style="17" customWidth="1"/>
    <col min="6658" max="6660" width="7.625" style="17" customWidth="1"/>
    <col min="6661" max="6661" width="7.75" style="17" customWidth="1"/>
    <col min="6662" max="6674" width="7.625" style="17" customWidth="1"/>
    <col min="6675" max="6912" width="9" style="17"/>
    <col min="6913" max="6913" width="7.25" style="17" customWidth="1"/>
    <col min="6914" max="6916" width="7.625" style="17" customWidth="1"/>
    <col min="6917" max="6917" width="7.75" style="17" customWidth="1"/>
    <col min="6918" max="6930" width="7.625" style="17" customWidth="1"/>
    <col min="6931" max="7168" width="9" style="17"/>
    <col min="7169" max="7169" width="7.25" style="17" customWidth="1"/>
    <col min="7170" max="7172" width="7.625" style="17" customWidth="1"/>
    <col min="7173" max="7173" width="7.75" style="17" customWidth="1"/>
    <col min="7174" max="7186" width="7.625" style="17" customWidth="1"/>
    <col min="7187" max="7424" width="9" style="17"/>
    <col min="7425" max="7425" width="7.25" style="17" customWidth="1"/>
    <col min="7426" max="7428" width="7.625" style="17" customWidth="1"/>
    <col min="7429" max="7429" width="7.75" style="17" customWidth="1"/>
    <col min="7430" max="7442" width="7.625" style="17" customWidth="1"/>
    <col min="7443" max="7680" width="9" style="17"/>
    <col min="7681" max="7681" width="7.25" style="17" customWidth="1"/>
    <col min="7682" max="7684" width="7.625" style="17" customWidth="1"/>
    <col min="7685" max="7685" width="7.75" style="17" customWidth="1"/>
    <col min="7686" max="7698" width="7.625" style="17" customWidth="1"/>
    <col min="7699" max="7936" width="9" style="17"/>
    <col min="7937" max="7937" width="7.25" style="17" customWidth="1"/>
    <col min="7938" max="7940" width="7.625" style="17" customWidth="1"/>
    <col min="7941" max="7941" width="7.75" style="17" customWidth="1"/>
    <col min="7942" max="7954" width="7.625" style="17" customWidth="1"/>
    <col min="7955" max="8192" width="9" style="17"/>
    <col min="8193" max="8193" width="7.25" style="17" customWidth="1"/>
    <col min="8194" max="8196" width="7.625" style="17" customWidth="1"/>
    <col min="8197" max="8197" width="7.75" style="17" customWidth="1"/>
    <col min="8198" max="8210" width="7.625" style="17" customWidth="1"/>
    <col min="8211" max="8448" width="9" style="17"/>
    <col min="8449" max="8449" width="7.25" style="17" customWidth="1"/>
    <col min="8450" max="8452" width="7.625" style="17" customWidth="1"/>
    <col min="8453" max="8453" width="7.75" style="17" customWidth="1"/>
    <col min="8454" max="8466" width="7.625" style="17" customWidth="1"/>
    <col min="8467" max="8704" width="9" style="17"/>
    <col min="8705" max="8705" width="7.25" style="17" customWidth="1"/>
    <col min="8706" max="8708" width="7.625" style="17" customWidth="1"/>
    <col min="8709" max="8709" width="7.75" style="17" customWidth="1"/>
    <col min="8710" max="8722" width="7.625" style="17" customWidth="1"/>
    <col min="8723" max="8960" width="9" style="17"/>
    <col min="8961" max="8961" width="7.25" style="17" customWidth="1"/>
    <col min="8962" max="8964" width="7.625" style="17" customWidth="1"/>
    <col min="8965" max="8965" width="7.75" style="17" customWidth="1"/>
    <col min="8966" max="8978" width="7.625" style="17" customWidth="1"/>
    <col min="8979" max="9216" width="9" style="17"/>
    <col min="9217" max="9217" width="7.25" style="17" customWidth="1"/>
    <col min="9218" max="9220" width="7.625" style="17" customWidth="1"/>
    <col min="9221" max="9221" width="7.75" style="17" customWidth="1"/>
    <col min="9222" max="9234" width="7.625" style="17" customWidth="1"/>
    <col min="9235" max="9472" width="9" style="17"/>
    <col min="9473" max="9473" width="7.25" style="17" customWidth="1"/>
    <col min="9474" max="9476" width="7.625" style="17" customWidth="1"/>
    <col min="9477" max="9477" width="7.75" style="17" customWidth="1"/>
    <col min="9478" max="9490" width="7.625" style="17" customWidth="1"/>
    <col min="9491" max="9728" width="9" style="17"/>
    <col min="9729" max="9729" width="7.25" style="17" customWidth="1"/>
    <col min="9730" max="9732" width="7.625" style="17" customWidth="1"/>
    <col min="9733" max="9733" width="7.75" style="17" customWidth="1"/>
    <col min="9734" max="9746" width="7.625" style="17" customWidth="1"/>
    <col min="9747" max="9984" width="9" style="17"/>
    <col min="9985" max="9985" width="7.25" style="17" customWidth="1"/>
    <col min="9986" max="9988" width="7.625" style="17" customWidth="1"/>
    <col min="9989" max="9989" width="7.75" style="17" customWidth="1"/>
    <col min="9990" max="10002" width="7.625" style="17" customWidth="1"/>
    <col min="10003" max="10240" width="9" style="17"/>
    <col min="10241" max="10241" width="7.25" style="17" customWidth="1"/>
    <col min="10242" max="10244" width="7.625" style="17" customWidth="1"/>
    <col min="10245" max="10245" width="7.75" style="17" customWidth="1"/>
    <col min="10246" max="10258" width="7.625" style="17" customWidth="1"/>
    <col min="10259" max="10496" width="9" style="17"/>
    <col min="10497" max="10497" width="7.25" style="17" customWidth="1"/>
    <col min="10498" max="10500" width="7.625" style="17" customWidth="1"/>
    <col min="10501" max="10501" width="7.75" style="17" customWidth="1"/>
    <col min="10502" max="10514" width="7.625" style="17" customWidth="1"/>
    <col min="10515" max="10752" width="9" style="17"/>
    <col min="10753" max="10753" width="7.25" style="17" customWidth="1"/>
    <col min="10754" max="10756" width="7.625" style="17" customWidth="1"/>
    <col min="10757" max="10757" width="7.75" style="17" customWidth="1"/>
    <col min="10758" max="10770" width="7.625" style="17" customWidth="1"/>
    <col min="10771" max="11008" width="9" style="17"/>
    <col min="11009" max="11009" width="7.25" style="17" customWidth="1"/>
    <col min="11010" max="11012" width="7.625" style="17" customWidth="1"/>
    <col min="11013" max="11013" width="7.75" style="17" customWidth="1"/>
    <col min="11014" max="11026" width="7.625" style="17" customWidth="1"/>
    <col min="11027" max="11264" width="9" style="17"/>
    <col min="11265" max="11265" width="7.25" style="17" customWidth="1"/>
    <col min="11266" max="11268" width="7.625" style="17" customWidth="1"/>
    <col min="11269" max="11269" width="7.75" style="17" customWidth="1"/>
    <col min="11270" max="11282" width="7.625" style="17" customWidth="1"/>
    <col min="11283" max="11520" width="9" style="17"/>
    <col min="11521" max="11521" width="7.25" style="17" customWidth="1"/>
    <col min="11522" max="11524" width="7.625" style="17" customWidth="1"/>
    <col min="11525" max="11525" width="7.75" style="17" customWidth="1"/>
    <col min="11526" max="11538" width="7.625" style="17" customWidth="1"/>
    <col min="11539" max="11776" width="9" style="17"/>
    <col min="11777" max="11777" width="7.25" style="17" customWidth="1"/>
    <col min="11778" max="11780" width="7.625" style="17" customWidth="1"/>
    <col min="11781" max="11781" width="7.75" style="17" customWidth="1"/>
    <col min="11782" max="11794" width="7.625" style="17" customWidth="1"/>
    <col min="11795" max="12032" width="9" style="17"/>
    <col min="12033" max="12033" width="7.25" style="17" customWidth="1"/>
    <col min="12034" max="12036" width="7.625" style="17" customWidth="1"/>
    <col min="12037" max="12037" width="7.75" style="17" customWidth="1"/>
    <col min="12038" max="12050" width="7.625" style="17" customWidth="1"/>
    <col min="12051" max="12288" width="9" style="17"/>
    <col min="12289" max="12289" width="7.25" style="17" customWidth="1"/>
    <col min="12290" max="12292" width="7.625" style="17" customWidth="1"/>
    <col min="12293" max="12293" width="7.75" style="17" customWidth="1"/>
    <col min="12294" max="12306" width="7.625" style="17" customWidth="1"/>
    <col min="12307" max="12544" width="9" style="17"/>
    <col min="12545" max="12545" width="7.25" style="17" customWidth="1"/>
    <col min="12546" max="12548" width="7.625" style="17" customWidth="1"/>
    <col min="12549" max="12549" width="7.75" style="17" customWidth="1"/>
    <col min="12550" max="12562" width="7.625" style="17" customWidth="1"/>
    <col min="12563" max="12800" width="9" style="17"/>
    <col min="12801" max="12801" width="7.25" style="17" customWidth="1"/>
    <col min="12802" max="12804" width="7.625" style="17" customWidth="1"/>
    <col min="12805" max="12805" width="7.75" style="17" customWidth="1"/>
    <col min="12806" max="12818" width="7.625" style="17" customWidth="1"/>
    <col min="12819" max="13056" width="9" style="17"/>
    <col min="13057" max="13057" width="7.25" style="17" customWidth="1"/>
    <col min="13058" max="13060" width="7.625" style="17" customWidth="1"/>
    <col min="13061" max="13061" width="7.75" style="17" customWidth="1"/>
    <col min="13062" max="13074" width="7.625" style="17" customWidth="1"/>
    <col min="13075" max="13312" width="9" style="17"/>
    <col min="13313" max="13313" width="7.25" style="17" customWidth="1"/>
    <col min="13314" max="13316" width="7.625" style="17" customWidth="1"/>
    <col min="13317" max="13317" width="7.75" style="17" customWidth="1"/>
    <col min="13318" max="13330" width="7.625" style="17" customWidth="1"/>
    <col min="13331" max="13568" width="9" style="17"/>
    <col min="13569" max="13569" width="7.25" style="17" customWidth="1"/>
    <col min="13570" max="13572" width="7.625" style="17" customWidth="1"/>
    <col min="13573" max="13573" width="7.75" style="17" customWidth="1"/>
    <col min="13574" max="13586" width="7.625" style="17" customWidth="1"/>
    <col min="13587" max="13824" width="9" style="17"/>
    <col min="13825" max="13825" width="7.25" style="17" customWidth="1"/>
    <col min="13826" max="13828" width="7.625" style="17" customWidth="1"/>
    <col min="13829" max="13829" width="7.75" style="17" customWidth="1"/>
    <col min="13830" max="13842" width="7.625" style="17" customWidth="1"/>
    <col min="13843" max="14080" width="9" style="17"/>
    <col min="14081" max="14081" width="7.25" style="17" customWidth="1"/>
    <col min="14082" max="14084" width="7.625" style="17" customWidth="1"/>
    <col min="14085" max="14085" width="7.75" style="17" customWidth="1"/>
    <col min="14086" max="14098" width="7.625" style="17" customWidth="1"/>
    <col min="14099" max="14336" width="9" style="17"/>
    <col min="14337" max="14337" width="7.25" style="17" customWidth="1"/>
    <col min="14338" max="14340" width="7.625" style="17" customWidth="1"/>
    <col min="14341" max="14341" width="7.75" style="17" customWidth="1"/>
    <col min="14342" max="14354" width="7.625" style="17" customWidth="1"/>
    <col min="14355" max="14592" width="9" style="17"/>
    <col min="14593" max="14593" width="7.25" style="17" customWidth="1"/>
    <col min="14594" max="14596" width="7.625" style="17" customWidth="1"/>
    <col min="14597" max="14597" width="7.75" style="17" customWidth="1"/>
    <col min="14598" max="14610" width="7.625" style="17" customWidth="1"/>
    <col min="14611" max="14848" width="9" style="17"/>
    <col min="14849" max="14849" width="7.25" style="17" customWidth="1"/>
    <col min="14850" max="14852" width="7.625" style="17" customWidth="1"/>
    <col min="14853" max="14853" width="7.75" style="17" customWidth="1"/>
    <col min="14854" max="14866" width="7.625" style="17" customWidth="1"/>
    <col min="14867" max="15104" width="9" style="17"/>
    <col min="15105" max="15105" width="7.25" style="17" customWidth="1"/>
    <col min="15106" max="15108" width="7.625" style="17" customWidth="1"/>
    <col min="15109" max="15109" width="7.75" style="17" customWidth="1"/>
    <col min="15110" max="15122" width="7.625" style="17" customWidth="1"/>
    <col min="15123" max="15360" width="9" style="17"/>
    <col min="15361" max="15361" width="7.25" style="17" customWidth="1"/>
    <col min="15362" max="15364" width="7.625" style="17" customWidth="1"/>
    <col min="15365" max="15365" width="7.75" style="17" customWidth="1"/>
    <col min="15366" max="15378" width="7.625" style="17" customWidth="1"/>
    <col min="15379" max="15616" width="9" style="17"/>
    <col min="15617" max="15617" width="7.25" style="17" customWidth="1"/>
    <col min="15618" max="15620" width="7.625" style="17" customWidth="1"/>
    <col min="15621" max="15621" width="7.75" style="17" customWidth="1"/>
    <col min="15622" max="15634" width="7.625" style="17" customWidth="1"/>
    <col min="15635" max="15872" width="9" style="17"/>
    <col min="15873" max="15873" width="7.25" style="17" customWidth="1"/>
    <col min="15874" max="15876" width="7.625" style="17" customWidth="1"/>
    <col min="15877" max="15877" width="7.75" style="17" customWidth="1"/>
    <col min="15878" max="15890" width="7.625" style="17" customWidth="1"/>
    <col min="15891" max="16128" width="9" style="17"/>
    <col min="16129" max="16129" width="7.25" style="17" customWidth="1"/>
    <col min="16130" max="16132" width="7.625" style="17" customWidth="1"/>
    <col min="16133" max="16133" width="7.75" style="17" customWidth="1"/>
    <col min="16134" max="16146" width="7.625" style="17" customWidth="1"/>
    <col min="16147" max="16384" width="9" style="17"/>
  </cols>
  <sheetData>
    <row r="1" spans="1:18" ht="13.7" customHeight="1" x14ac:dyDescent="0.15">
      <c r="G1" s="133" t="s">
        <v>38</v>
      </c>
      <c r="H1" s="133"/>
      <c r="I1" s="133"/>
      <c r="J1" s="133"/>
      <c r="K1" s="133"/>
      <c r="L1" s="133"/>
    </row>
    <row r="2" spans="1:18" x14ac:dyDescent="0.15">
      <c r="H2" s="134" t="s">
        <v>51</v>
      </c>
      <c r="I2" s="134"/>
      <c r="J2" s="134"/>
      <c r="K2" s="134"/>
    </row>
    <row r="5" spans="1:18" ht="14.25" thickBot="1" x14ac:dyDescent="0.2">
      <c r="B5" s="18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5" t="s">
        <v>1</v>
      </c>
      <c r="Q5" s="136"/>
      <c r="R5" s="136"/>
    </row>
    <row r="6" spans="1:18" x14ac:dyDescent="0.15">
      <c r="A6" s="119" t="s">
        <v>2</v>
      </c>
      <c r="B6" s="121" t="s">
        <v>3</v>
      </c>
      <c r="C6" s="121" t="s">
        <v>4</v>
      </c>
      <c r="D6" s="121"/>
      <c r="E6" s="121"/>
      <c r="F6" s="19" t="s">
        <v>3</v>
      </c>
      <c r="G6" s="20"/>
      <c r="H6" s="123" t="s">
        <v>5</v>
      </c>
      <c r="I6" s="124"/>
      <c r="J6" s="124"/>
      <c r="K6" s="124"/>
      <c r="L6" s="124"/>
      <c r="M6" s="124"/>
      <c r="N6" s="125"/>
      <c r="O6" s="21"/>
      <c r="P6" s="126" t="s">
        <v>6</v>
      </c>
      <c r="Q6" s="127"/>
      <c r="R6" s="128"/>
    </row>
    <row r="7" spans="1:18" x14ac:dyDescent="0.15">
      <c r="A7" s="120"/>
      <c r="B7" s="122"/>
      <c r="C7" s="122" t="s">
        <v>39</v>
      </c>
      <c r="D7" s="73" t="s">
        <v>8</v>
      </c>
      <c r="E7" s="122" t="s">
        <v>9</v>
      </c>
      <c r="F7" s="22" t="s">
        <v>10</v>
      </c>
      <c r="G7" s="122" t="s">
        <v>40</v>
      </c>
      <c r="H7" s="122"/>
      <c r="I7" s="122"/>
      <c r="J7" s="122" t="s">
        <v>12</v>
      </c>
      <c r="K7" s="122"/>
      <c r="L7" s="122"/>
      <c r="M7" s="122" t="s">
        <v>13</v>
      </c>
      <c r="N7" s="122"/>
      <c r="O7" s="122"/>
      <c r="P7" s="129"/>
      <c r="Q7" s="130"/>
      <c r="R7" s="131"/>
    </row>
    <row r="8" spans="1:18" x14ac:dyDescent="0.15">
      <c r="A8" s="120"/>
      <c r="B8" s="122"/>
      <c r="C8" s="122"/>
      <c r="D8" s="73" t="s">
        <v>41</v>
      </c>
      <c r="E8" s="132"/>
      <c r="F8" s="23" t="s">
        <v>15</v>
      </c>
      <c r="G8" s="73" t="s">
        <v>16</v>
      </c>
      <c r="H8" s="73" t="s">
        <v>17</v>
      </c>
      <c r="I8" s="73" t="s">
        <v>18</v>
      </c>
      <c r="J8" s="73" t="s">
        <v>16</v>
      </c>
      <c r="K8" s="73" t="s">
        <v>17</v>
      </c>
      <c r="L8" s="73" t="s">
        <v>18</v>
      </c>
      <c r="M8" s="73" t="s">
        <v>16</v>
      </c>
      <c r="N8" s="73" t="s">
        <v>17</v>
      </c>
      <c r="O8" s="73" t="s">
        <v>18</v>
      </c>
      <c r="P8" s="73" t="s">
        <v>16</v>
      </c>
      <c r="Q8" s="73" t="s">
        <v>17</v>
      </c>
      <c r="R8" s="24" t="s">
        <v>19</v>
      </c>
    </row>
    <row r="9" spans="1:18" x14ac:dyDescent="0.15">
      <c r="A9" s="120" t="s">
        <v>20</v>
      </c>
      <c r="B9" s="137">
        <f>SUM(B11:B26)</f>
        <v>312147</v>
      </c>
      <c r="C9" s="137">
        <v>24815</v>
      </c>
      <c r="D9" s="25">
        <v>49258</v>
      </c>
      <c r="E9" s="137">
        <f>SUM(C9:D10)</f>
        <v>74578</v>
      </c>
      <c r="F9" s="137">
        <f>B9+E9</f>
        <v>386725</v>
      </c>
      <c r="G9" s="137">
        <f t="shared" ref="G9:R9" si="0">SUM(G11:G26)</f>
        <v>52546</v>
      </c>
      <c r="H9" s="137">
        <f t="shared" si="0"/>
        <v>163372</v>
      </c>
      <c r="I9" s="137">
        <f t="shared" si="0"/>
        <v>215918</v>
      </c>
      <c r="J9" s="137">
        <f t="shared" si="0"/>
        <v>12345</v>
      </c>
      <c r="K9" s="137">
        <f t="shared" si="0"/>
        <v>197695</v>
      </c>
      <c r="L9" s="137">
        <f t="shared" si="0"/>
        <v>210040</v>
      </c>
      <c r="M9" s="137">
        <f t="shared" si="0"/>
        <v>116</v>
      </c>
      <c r="N9" s="137">
        <f t="shared" si="0"/>
        <v>807</v>
      </c>
      <c r="O9" s="137">
        <f t="shared" si="0"/>
        <v>923</v>
      </c>
      <c r="P9" s="137">
        <f t="shared" si="0"/>
        <v>65007</v>
      </c>
      <c r="Q9" s="137">
        <f t="shared" si="0"/>
        <v>361874</v>
      </c>
      <c r="R9" s="139">
        <f t="shared" si="0"/>
        <v>426881</v>
      </c>
    </row>
    <row r="10" spans="1:18" x14ac:dyDescent="0.15">
      <c r="A10" s="120"/>
      <c r="B10" s="138"/>
      <c r="C10" s="138"/>
      <c r="D10" s="25">
        <v>505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9"/>
    </row>
    <row r="11" spans="1:18" x14ac:dyDescent="0.15">
      <c r="A11" s="120" t="s">
        <v>21</v>
      </c>
      <c r="B11" s="137">
        <v>2875</v>
      </c>
      <c r="C11" s="140"/>
      <c r="D11" s="140"/>
      <c r="E11" s="140"/>
      <c r="F11" s="137">
        <f>B11</f>
        <v>2875</v>
      </c>
      <c r="G11" s="137">
        <v>534</v>
      </c>
      <c r="H11" s="140">
        <v>2541</v>
      </c>
      <c r="I11" s="140">
        <f>SUM(G11:H12)</f>
        <v>3075</v>
      </c>
      <c r="J11" s="140">
        <v>0</v>
      </c>
      <c r="K11" s="140">
        <v>1313</v>
      </c>
      <c r="L11" s="140">
        <f>SUM(J11:K12)</f>
        <v>1313</v>
      </c>
      <c r="M11" s="140">
        <v>11</v>
      </c>
      <c r="N11" s="140">
        <v>79</v>
      </c>
      <c r="O11" s="140">
        <f>SUM(M11:N12)</f>
        <v>90</v>
      </c>
      <c r="P11" s="140">
        <f>G11+J11+M11</f>
        <v>545</v>
      </c>
      <c r="Q11" s="140">
        <f>H11+K11+N11</f>
        <v>3933</v>
      </c>
      <c r="R11" s="141">
        <f>SUM(P11:Q12)</f>
        <v>4478</v>
      </c>
    </row>
    <row r="12" spans="1:18" x14ac:dyDescent="0.15">
      <c r="A12" s="120"/>
      <c r="B12" s="138"/>
      <c r="C12" s="140"/>
      <c r="D12" s="140"/>
      <c r="E12" s="140"/>
      <c r="F12" s="138"/>
      <c r="G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</row>
    <row r="13" spans="1:18" x14ac:dyDescent="0.15">
      <c r="A13" s="120" t="s">
        <v>22</v>
      </c>
      <c r="B13" s="140">
        <v>12324</v>
      </c>
      <c r="C13" s="140"/>
      <c r="D13" s="140"/>
      <c r="E13" s="140"/>
      <c r="F13" s="137">
        <f>B13</f>
        <v>12324</v>
      </c>
      <c r="G13" s="137">
        <v>5286</v>
      </c>
      <c r="H13" s="140">
        <v>14190</v>
      </c>
      <c r="I13" s="140">
        <f>SUM(G13:H14)</f>
        <v>19476</v>
      </c>
      <c r="J13" s="140">
        <v>0</v>
      </c>
      <c r="K13" s="140">
        <v>3031</v>
      </c>
      <c r="L13" s="140">
        <f>SUM(J13:K14)</f>
        <v>3031</v>
      </c>
      <c r="M13" s="140">
        <v>3</v>
      </c>
      <c r="N13" s="140">
        <v>90</v>
      </c>
      <c r="O13" s="140">
        <f>SUM(M13:N14)</f>
        <v>93</v>
      </c>
      <c r="P13" s="140">
        <f t="shared" ref="P13:Q13" si="1">G13+J13+M13</f>
        <v>5289</v>
      </c>
      <c r="Q13" s="140">
        <f t="shared" si="1"/>
        <v>17311</v>
      </c>
      <c r="R13" s="141">
        <f>SUM(P13:Q14)</f>
        <v>22600</v>
      </c>
    </row>
    <row r="14" spans="1:18" x14ac:dyDescent="0.15">
      <c r="A14" s="120"/>
      <c r="B14" s="140"/>
      <c r="C14" s="140"/>
      <c r="D14" s="140"/>
      <c r="E14" s="140"/>
      <c r="F14" s="138"/>
      <c r="G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2"/>
    </row>
    <row r="15" spans="1:18" x14ac:dyDescent="0.15">
      <c r="A15" s="120" t="s">
        <v>23</v>
      </c>
      <c r="B15" s="140">
        <v>135401</v>
      </c>
      <c r="C15" s="140"/>
      <c r="D15" s="140"/>
      <c r="E15" s="140"/>
      <c r="F15" s="137">
        <f>B15</f>
        <v>135401</v>
      </c>
      <c r="G15" s="137">
        <v>23134</v>
      </c>
      <c r="H15" s="140">
        <v>55433</v>
      </c>
      <c r="I15" s="140">
        <f>SUM(G15:H16)</f>
        <v>78567</v>
      </c>
      <c r="J15" s="140">
        <v>9003</v>
      </c>
      <c r="K15" s="140">
        <v>70400</v>
      </c>
      <c r="L15" s="140">
        <f>SUM(J15:K16)</f>
        <v>79403</v>
      </c>
      <c r="M15" s="140">
        <v>38</v>
      </c>
      <c r="N15" s="140">
        <v>274</v>
      </c>
      <c r="O15" s="140">
        <f>SUM(M15:N16)</f>
        <v>312</v>
      </c>
      <c r="P15" s="140">
        <f t="shared" ref="P15:Q15" si="2">G15+J15+M15</f>
        <v>32175</v>
      </c>
      <c r="Q15" s="140">
        <f t="shared" si="2"/>
        <v>126107</v>
      </c>
      <c r="R15" s="141">
        <f>SUM(P15:Q16)</f>
        <v>158282</v>
      </c>
    </row>
    <row r="16" spans="1:18" x14ac:dyDescent="0.15">
      <c r="A16" s="120"/>
      <c r="B16" s="140"/>
      <c r="C16" s="140"/>
      <c r="D16" s="140"/>
      <c r="E16" s="140"/>
      <c r="F16" s="138"/>
      <c r="G16" s="138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2"/>
    </row>
    <row r="17" spans="1:18" x14ac:dyDescent="0.15">
      <c r="A17" s="120" t="s">
        <v>24</v>
      </c>
      <c r="B17" s="140">
        <v>40739</v>
      </c>
      <c r="C17" s="140"/>
      <c r="D17" s="140"/>
      <c r="E17" s="140"/>
      <c r="F17" s="137">
        <f>B17</f>
        <v>40739</v>
      </c>
      <c r="G17" s="137">
        <v>10341</v>
      </c>
      <c r="H17" s="140">
        <v>35622</v>
      </c>
      <c r="I17" s="140">
        <f>SUM(G17:H18)</f>
        <v>45963</v>
      </c>
      <c r="J17" s="140">
        <v>1686</v>
      </c>
      <c r="K17" s="140">
        <v>34354</v>
      </c>
      <c r="L17" s="140">
        <f>SUM(J17:K18)</f>
        <v>36040</v>
      </c>
      <c r="M17" s="140">
        <v>46</v>
      </c>
      <c r="N17" s="140">
        <v>97</v>
      </c>
      <c r="O17" s="140">
        <f>SUM(M17:N18)</f>
        <v>143</v>
      </c>
      <c r="P17" s="140">
        <f t="shared" ref="P17:Q17" si="3">G17+J17+M17</f>
        <v>12073</v>
      </c>
      <c r="Q17" s="140">
        <f t="shared" si="3"/>
        <v>70073</v>
      </c>
      <c r="R17" s="141">
        <f>SUM(P17:Q18)</f>
        <v>82146</v>
      </c>
    </row>
    <row r="18" spans="1:18" x14ac:dyDescent="0.15">
      <c r="A18" s="120"/>
      <c r="B18" s="140"/>
      <c r="C18" s="140"/>
      <c r="D18" s="140"/>
      <c r="E18" s="140"/>
      <c r="F18" s="138"/>
      <c r="G18" s="138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</row>
    <row r="19" spans="1:18" x14ac:dyDescent="0.15">
      <c r="A19" s="120" t="s">
        <v>25</v>
      </c>
      <c r="B19" s="140">
        <v>43291</v>
      </c>
      <c r="C19" s="140"/>
      <c r="D19" s="140"/>
      <c r="E19" s="140"/>
      <c r="F19" s="137">
        <f>B19</f>
        <v>43291</v>
      </c>
      <c r="G19" s="137">
        <v>3660</v>
      </c>
      <c r="H19" s="140">
        <v>32718</v>
      </c>
      <c r="I19" s="140">
        <f>SUM(G19:H20)</f>
        <v>36378</v>
      </c>
      <c r="J19" s="140">
        <v>171</v>
      </c>
      <c r="K19" s="140">
        <v>20938</v>
      </c>
      <c r="L19" s="140">
        <f>SUM(J19:K20)</f>
        <v>21109</v>
      </c>
      <c r="M19" s="140">
        <v>3</v>
      </c>
      <c r="N19" s="140">
        <v>102</v>
      </c>
      <c r="O19" s="140">
        <f>SUM(M19:N20)</f>
        <v>105</v>
      </c>
      <c r="P19" s="140">
        <f t="shared" ref="P19:Q19" si="4">G19+J19+M19</f>
        <v>3834</v>
      </c>
      <c r="Q19" s="140">
        <f t="shared" si="4"/>
        <v>53758</v>
      </c>
      <c r="R19" s="141">
        <f>SUM(P19:Q20)</f>
        <v>57592</v>
      </c>
    </row>
    <row r="20" spans="1:18" x14ac:dyDescent="0.15">
      <c r="A20" s="120"/>
      <c r="B20" s="140"/>
      <c r="C20" s="140"/>
      <c r="D20" s="140"/>
      <c r="E20" s="140"/>
      <c r="F20" s="138"/>
      <c r="G20" s="138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2"/>
    </row>
    <row r="21" spans="1:18" x14ac:dyDescent="0.15">
      <c r="A21" s="120" t="s">
        <v>26</v>
      </c>
      <c r="B21" s="140">
        <v>42533</v>
      </c>
      <c r="C21" s="140"/>
      <c r="D21" s="140"/>
      <c r="E21" s="140"/>
      <c r="F21" s="137">
        <f>B21</f>
        <v>42533</v>
      </c>
      <c r="G21" s="137">
        <v>6319</v>
      </c>
      <c r="H21" s="140">
        <v>6709</v>
      </c>
      <c r="I21" s="140">
        <f>SUM(G21:H22)</f>
        <v>13028</v>
      </c>
      <c r="J21" s="140">
        <v>1407</v>
      </c>
      <c r="K21" s="140">
        <v>49663</v>
      </c>
      <c r="L21" s="140">
        <f>SUM(J21:K22)</f>
        <v>51070</v>
      </c>
      <c r="M21" s="140">
        <v>14</v>
      </c>
      <c r="N21" s="140">
        <v>62</v>
      </c>
      <c r="O21" s="140">
        <f>SUM(M21:N22)</f>
        <v>76</v>
      </c>
      <c r="P21" s="140">
        <f t="shared" ref="P21:Q21" si="5">G21+J21+M21</f>
        <v>7740</v>
      </c>
      <c r="Q21" s="140">
        <f t="shared" si="5"/>
        <v>56434</v>
      </c>
      <c r="R21" s="141">
        <f>SUM(P21:Q22)</f>
        <v>64174</v>
      </c>
    </row>
    <row r="22" spans="1:18" x14ac:dyDescent="0.15">
      <c r="A22" s="120"/>
      <c r="B22" s="140"/>
      <c r="C22" s="140"/>
      <c r="D22" s="140"/>
      <c r="E22" s="140"/>
      <c r="F22" s="138"/>
      <c r="G22" s="138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</row>
    <row r="23" spans="1:18" x14ac:dyDescent="0.15">
      <c r="A23" s="120" t="s">
        <v>27</v>
      </c>
      <c r="B23" s="140">
        <v>8946</v>
      </c>
      <c r="C23" s="140"/>
      <c r="D23" s="140"/>
      <c r="E23" s="140"/>
      <c r="F23" s="137">
        <f>B23</f>
        <v>8946</v>
      </c>
      <c r="G23" s="137">
        <v>797</v>
      </c>
      <c r="H23" s="140">
        <v>2511</v>
      </c>
      <c r="I23" s="140">
        <f>SUM(G23:H24)</f>
        <v>3308</v>
      </c>
      <c r="J23" s="140">
        <v>0</v>
      </c>
      <c r="K23" s="140">
        <v>5754</v>
      </c>
      <c r="L23" s="140">
        <f>SUM(J23:K24)</f>
        <v>5754</v>
      </c>
      <c r="M23" s="140">
        <v>0</v>
      </c>
      <c r="N23" s="140">
        <v>57</v>
      </c>
      <c r="O23" s="140">
        <f>SUM(M23:N24)</f>
        <v>57</v>
      </c>
      <c r="P23" s="140">
        <f t="shared" ref="P23:Q23" si="6">G23+J23+M23</f>
        <v>797</v>
      </c>
      <c r="Q23" s="140">
        <f t="shared" si="6"/>
        <v>8322</v>
      </c>
      <c r="R23" s="141">
        <f>SUM(P23:Q24)</f>
        <v>9119</v>
      </c>
    </row>
    <row r="24" spans="1:18" x14ac:dyDescent="0.15">
      <c r="A24" s="120"/>
      <c r="B24" s="140"/>
      <c r="C24" s="140"/>
      <c r="D24" s="140"/>
      <c r="E24" s="140"/>
      <c r="F24" s="138"/>
      <c r="G24" s="13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2"/>
    </row>
    <row r="25" spans="1:18" x14ac:dyDescent="0.15">
      <c r="A25" s="120" t="s">
        <v>28</v>
      </c>
      <c r="B25" s="140">
        <v>26038</v>
      </c>
      <c r="C25" s="140"/>
      <c r="D25" s="140"/>
      <c r="E25" s="140"/>
      <c r="F25" s="140">
        <f>B25</f>
        <v>26038</v>
      </c>
      <c r="G25" s="137">
        <v>2475</v>
      </c>
      <c r="H25" s="140">
        <v>13648</v>
      </c>
      <c r="I25" s="137">
        <f>SUM(G25:H26)</f>
        <v>16123</v>
      </c>
      <c r="J25" s="140">
        <v>78</v>
      </c>
      <c r="K25" s="140">
        <v>12242</v>
      </c>
      <c r="L25" s="137">
        <f>SUM(J25:K26)</f>
        <v>12320</v>
      </c>
      <c r="M25" s="140">
        <v>1</v>
      </c>
      <c r="N25" s="140">
        <v>46</v>
      </c>
      <c r="O25" s="137">
        <f>SUM(M25:N26)</f>
        <v>47</v>
      </c>
      <c r="P25" s="140">
        <f>G25+J25+M25</f>
        <v>2554</v>
      </c>
      <c r="Q25" s="140">
        <f>H25+K25+N25</f>
        <v>25936</v>
      </c>
      <c r="R25" s="139">
        <f>SUM(P25:Q26)</f>
        <v>28490</v>
      </c>
    </row>
    <row r="26" spans="1:18" ht="14.25" thickBot="1" x14ac:dyDescent="0.2">
      <c r="A26" s="143"/>
      <c r="B26" s="144"/>
      <c r="C26" s="144"/>
      <c r="D26" s="144"/>
      <c r="E26" s="144"/>
      <c r="F26" s="144"/>
      <c r="G26" s="145"/>
      <c r="H26" s="144"/>
      <c r="I26" s="145"/>
      <c r="J26" s="144"/>
      <c r="K26" s="144"/>
      <c r="L26" s="145"/>
      <c r="M26" s="144"/>
      <c r="N26" s="144"/>
      <c r="O26" s="145"/>
      <c r="P26" s="144"/>
      <c r="Q26" s="144"/>
      <c r="R26" s="146"/>
    </row>
    <row r="29" spans="1:18" ht="13.7" customHeight="1" x14ac:dyDescent="0.15">
      <c r="B29" s="16" t="s">
        <v>29</v>
      </c>
      <c r="C29" s="147" t="s">
        <v>30</v>
      </c>
      <c r="D29" s="147"/>
      <c r="E29" s="53">
        <v>309111</v>
      </c>
      <c r="F29" s="148" t="s">
        <v>31</v>
      </c>
      <c r="G29" s="149"/>
      <c r="H29" s="26">
        <f>B9/E29</f>
        <v>1.0098217145297321</v>
      </c>
      <c r="I29" s="16"/>
      <c r="J29" s="74" t="s">
        <v>32</v>
      </c>
      <c r="K29" s="147" t="s">
        <v>42</v>
      </c>
      <c r="L29" s="147"/>
      <c r="M29" s="54">
        <v>178174</v>
      </c>
      <c r="N29" s="75" t="s">
        <v>31</v>
      </c>
      <c r="O29" s="76"/>
      <c r="P29" s="26">
        <f>H9/M29</f>
        <v>0.91692390584484829</v>
      </c>
    </row>
    <row r="30" spans="1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8" ht="13.7" customHeight="1" x14ac:dyDescent="0.15">
      <c r="B31" s="16"/>
      <c r="C31" s="147" t="s">
        <v>33</v>
      </c>
      <c r="D31" s="147"/>
      <c r="E31" s="55">
        <v>280900</v>
      </c>
      <c r="F31" s="148" t="s">
        <v>31</v>
      </c>
      <c r="G31" s="149"/>
      <c r="H31" s="26">
        <f>B9/E31</f>
        <v>1.1112388750444999</v>
      </c>
      <c r="I31" s="16"/>
      <c r="J31" s="74" t="s">
        <v>34</v>
      </c>
      <c r="K31" s="147" t="s">
        <v>42</v>
      </c>
      <c r="L31" s="147"/>
      <c r="M31" s="55">
        <v>149194</v>
      </c>
      <c r="N31" s="75" t="s">
        <v>31</v>
      </c>
      <c r="O31" s="76"/>
      <c r="P31" s="26">
        <f>H9/M31</f>
        <v>1.0950306312586298</v>
      </c>
    </row>
    <row r="32" spans="1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3.7" customHeight="1" x14ac:dyDescent="0.15">
      <c r="B33" s="16"/>
      <c r="C33" s="147" t="s">
        <v>35</v>
      </c>
      <c r="D33" s="147"/>
      <c r="E33" s="54">
        <v>365876</v>
      </c>
      <c r="F33" s="148" t="s">
        <v>31</v>
      </c>
      <c r="G33" s="149"/>
      <c r="H33" s="26">
        <f>Q9/E33</f>
        <v>0.98906186795526352</v>
      </c>
      <c r="I33" s="16"/>
      <c r="J33" s="16"/>
      <c r="K33" s="16"/>
      <c r="L33" s="16"/>
      <c r="M33" s="16"/>
      <c r="N33" s="16"/>
      <c r="O33" s="16"/>
      <c r="P33" s="16"/>
    </row>
    <row r="34" spans="2:16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3.7" customHeight="1" x14ac:dyDescent="0.15">
      <c r="C35" s="147" t="s">
        <v>36</v>
      </c>
      <c r="D35" s="147"/>
      <c r="E35" s="55">
        <v>323471</v>
      </c>
      <c r="F35" s="148" t="s">
        <v>31</v>
      </c>
      <c r="G35" s="149"/>
      <c r="H35" s="26">
        <f>Q9/E35</f>
        <v>1.1187216164663911</v>
      </c>
    </row>
  </sheetData>
  <mergeCells count="184">
    <mergeCell ref="C33:D33"/>
    <mergeCell ref="F33:G33"/>
    <mergeCell ref="C35:D35"/>
    <mergeCell ref="F35:G35"/>
    <mergeCell ref="C29:D29"/>
    <mergeCell ref="F29:G29"/>
    <mergeCell ref="K29:L29"/>
    <mergeCell ref="C31:D31"/>
    <mergeCell ref="F31:G31"/>
    <mergeCell ref="K31:L31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5:M26"/>
    <mergeCell ref="N25:N26"/>
    <mergeCell ref="O25:O26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M21:M22"/>
    <mergeCell ref="N21:N22"/>
    <mergeCell ref="O21:O22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  <mergeCell ref="M17:M18"/>
    <mergeCell ref="N17:N18"/>
    <mergeCell ref="O17:O18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R11:R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M11:M12"/>
    <mergeCell ref="N11:N12"/>
    <mergeCell ref="O11:O12"/>
    <mergeCell ref="M13:M14"/>
    <mergeCell ref="N13:N14"/>
    <mergeCell ref="O13:O14"/>
    <mergeCell ref="A11:A12"/>
    <mergeCell ref="B11:B12"/>
    <mergeCell ref="C11:C12"/>
    <mergeCell ref="D11:D12"/>
    <mergeCell ref="E11:E12"/>
    <mergeCell ref="A9:A10"/>
    <mergeCell ref="B9:B10"/>
    <mergeCell ref="C9:C10"/>
    <mergeCell ref="E9:E10"/>
    <mergeCell ref="F9:F10"/>
    <mergeCell ref="G9:G10"/>
    <mergeCell ref="H9:H10"/>
    <mergeCell ref="P11:P12"/>
    <mergeCell ref="Q11:Q12"/>
    <mergeCell ref="F11:F12"/>
    <mergeCell ref="O9:O10"/>
    <mergeCell ref="P9:P10"/>
    <mergeCell ref="G1:L1"/>
    <mergeCell ref="H2:K2"/>
    <mergeCell ref="P5:R5"/>
    <mergeCell ref="Q9:Q10"/>
    <mergeCell ref="R9:R10"/>
    <mergeCell ref="L9:L10"/>
    <mergeCell ref="M9:M10"/>
    <mergeCell ref="N9:N10"/>
    <mergeCell ref="I9:I10"/>
    <mergeCell ref="J9:J10"/>
    <mergeCell ref="K9:K10"/>
    <mergeCell ref="A6:A8"/>
    <mergeCell ref="B6:B8"/>
    <mergeCell ref="C6:E6"/>
    <mergeCell ref="H6:N6"/>
    <mergeCell ref="P6:R7"/>
    <mergeCell ref="C7:C8"/>
    <mergeCell ref="E7:E8"/>
    <mergeCell ref="G7:I7"/>
    <mergeCell ref="J7:L7"/>
    <mergeCell ref="M7:O7"/>
  </mergeCells>
  <phoneticPr fontId="5"/>
  <printOptions horizontalCentered="1"/>
  <pageMargins left="0.39370078740157483" right="0.39370078740157483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2022-03-23T01:25:20Z</dcterms:modified>
</cp:coreProperties>
</file>