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jimga-fs\本部共有\新ウェブサイトコンテンツ保管フォルダ\統計データ\月次統計\2018工事中\"/>
    </mc:Choice>
  </mc:AlternateContent>
  <xr:revisionPtr revIDLastSave="0" documentId="13_ncr:1_{769C62EA-31A0-4322-B15A-8E11917CD65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累計" sheetId="1" r:id="rId1"/>
    <sheet name="1月" sheetId="5" r:id="rId2"/>
    <sheet name="2月" sheetId="4" r:id="rId3"/>
    <sheet name="3月" sheetId="3" r:id="rId4"/>
    <sheet name="4月" sheetId="2" r:id="rId5"/>
    <sheet name="5月" sheetId="6" r:id="rId6"/>
    <sheet name="6月" sheetId="7" r:id="rId7"/>
    <sheet name="7月" sheetId="9" r:id="rId8"/>
    <sheet name="8月" sheetId="8" r:id="rId9"/>
    <sheet name="9月" sheetId="10" r:id="rId10"/>
    <sheet name="10月" sheetId="11" r:id="rId11"/>
    <sheet name="11月" sheetId="12" r:id="rId12"/>
    <sheet name="12月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5" i="13" l="1"/>
  <c r="P25" i="13"/>
  <c r="R25" i="13" s="1"/>
  <c r="O25" i="13"/>
  <c r="L25" i="13"/>
  <c r="I25" i="13"/>
  <c r="F25" i="13"/>
  <c r="Q23" i="13"/>
  <c r="P23" i="13"/>
  <c r="R23" i="13" s="1"/>
  <c r="O23" i="13"/>
  <c r="L23" i="13"/>
  <c r="I23" i="13"/>
  <c r="F23" i="13"/>
  <c r="Q21" i="13"/>
  <c r="R21" i="13" s="1"/>
  <c r="P21" i="13"/>
  <c r="O21" i="13"/>
  <c r="L21" i="13"/>
  <c r="I21" i="13"/>
  <c r="F21" i="13"/>
  <c r="R19" i="13"/>
  <c r="Q19" i="13"/>
  <c r="P19" i="13"/>
  <c r="O19" i="13"/>
  <c r="L19" i="13"/>
  <c r="I19" i="13"/>
  <c r="F19" i="13"/>
  <c r="Q17" i="13"/>
  <c r="P17" i="13"/>
  <c r="R17" i="13" s="1"/>
  <c r="O17" i="13"/>
  <c r="L17" i="13"/>
  <c r="I17" i="13"/>
  <c r="F17" i="13"/>
  <c r="Q15" i="13"/>
  <c r="P15" i="13"/>
  <c r="P9" i="13" s="1"/>
  <c r="O15" i="13"/>
  <c r="L15" i="13"/>
  <c r="I15" i="13"/>
  <c r="F15" i="13"/>
  <c r="Q13" i="13"/>
  <c r="R13" i="13" s="1"/>
  <c r="P13" i="13"/>
  <c r="O13" i="13"/>
  <c r="O9" i="13" s="1"/>
  <c r="L13" i="13"/>
  <c r="I13" i="13"/>
  <c r="F13" i="13"/>
  <c r="R11" i="13"/>
  <c r="Q11" i="13"/>
  <c r="P11" i="13"/>
  <c r="O11" i="13"/>
  <c r="L11" i="13"/>
  <c r="L9" i="13" s="1"/>
  <c r="I11" i="13"/>
  <c r="F11" i="13"/>
  <c r="Q9" i="13"/>
  <c r="H35" i="13" s="1"/>
  <c r="N9" i="13"/>
  <c r="M9" i="13"/>
  <c r="K9" i="13"/>
  <c r="J9" i="13"/>
  <c r="I9" i="13"/>
  <c r="H9" i="13"/>
  <c r="P29" i="13" s="1"/>
  <c r="G9" i="13"/>
  <c r="E9" i="13"/>
  <c r="B9" i="13"/>
  <c r="H29" i="13" s="1"/>
  <c r="H31" i="12"/>
  <c r="Q25" i="12"/>
  <c r="R25" i="12" s="1"/>
  <c r="P25" i="12"/>
  <c r="O25" i="12"/>
  <c r="L25" i="12"/>
  <c r="I25" i="12"/>
  <c r="F25" i="12"/>
  <c r="Q23" i="12"/>
  <c r="P23" i="12"/>
  <c r="R23" i="12" s="1"/>
  <c r="O23" i="12"/>
  <c r="L23" i="12"/>
  <c r="I23" i="12"/>
  <c r="F23" i="12"/>
  <c r="Q21" i="12"/>
  <c r="P21" i="12"/>
  <c r="R21" i="12" s="1"/>
  <c r="O21" i="12"/>
  <c r="L21" i="12"/>
  <c r="I21" i="12"/>
  <c r="F21" i="12"/>
  <c r="R19" i="12"/>
  <c r="Q19" i="12"/>
  <c r="P19" i="12"/>
  <c r="O19" i="12"/>
  <c r="L19" i="12"/>
  <c r="I19" i="12"/>
  <c r="F19" i="12"/>
  <c r="Q17" i="12"/>
  <c r="R17" i="12" s="1"/>
  <c r="P17" i="12"/>
  <c r="O17" i="12"/>
  <c r="L17" i="12"/>
  <c r="I17" i="12"/>
  <c r="F17" i="12"/>
  <c r="Q15" i="12"/>
  <c r="P15" i="12"/>
  <c r="R15" i="12" s="1"/>
  <c r="O15" i="12"/>
  <c r="L15" i="12"/>
  <c r="I15" i="12"/>
  <c r="F15" i="12"/>
  <c r="Q13" i="12"/>
  <c r="P13" i="12"/>
  <c r="R13" i="12" s="1"/>
  <c r="O13" i="12"/>
  <c r="O9" i="12" s="1"/>
  <c r="L13" i="12"/>
  <c r="I13" i="12"/>
  <c r="F13" i="12"/>
  <c r="R11" i="12"/>
  <c r="Q11" i="12"/>
  <c r="P11" i="12"/>
  <c r="P9" i="12" s="1"/>
  <c r="O11" i="12"/>
  <c r="L11" i="12"/>
  <c r="L9" i="12" s="1"/>
  <c r="I11" i="12"/>
  <c r="F11" i="12"/>
  <c r="Q9" i="12"/>
  <c r="H35" i="12" s="1"/>
  <c r="N9" i="12"/>
  <c r="M9" i="12"/>
  <c r="K9" i="12"/>
  <c r="J9" i="12"/>
  <c r="I9" i="12"/>
  <c r="H9" i="12"/>
  <c r="P29" i="12" s="1"/>
  <c r="G9" i="12"/>
  <c r="E9" i="12"/>
  <c r="F9" i="12" s="1"/>
  <c r="B9" i="12"/>
  <c r="H29" i="12" s="1"/>
  <c r="H31" i="11"/>
  <c r="H29" i="11"/>
  <c r="Q25" i="11"/>
  <c r="P25" i="11"/>
  <c r="R25" i="11" s="1"/>
  <c r="O25" i="11"/>
  <c r="L25" i="11"/>
  <c r="I25" i="11"/>
  <c r="F25" i="11"/>
  <c r="Q23" i="11"/>
  <c r="P23" i="11"/>
  <c r="R23" i="11" s="1"/>
  <c r="O23" i="11"/>
  <c r="L23" i="11"/>
  <c r="I23" i="11"/>
  <c r="F23" i="11"/>
  <c r="Q21" i="11"/>
  <c r="R21" i="11" s="1"/>
  <c r="P21" i="11"/>
  <c r="O21" i="11"/>
  <c r="L21" i="11"/>
  <c r="I21" i="11"/>
  <c r="F21" i="11"/>
  <c r="R19" i="11"/>
  <c r="Q19" i="11"/>
  <c r="P19" i="11"/>
  <c r="O19" i="11"/>
  <c r="L19" i="11"/>
  <c r="I19" i="11"/>
  <c r="F19" i="11"/>
  <c r="Q17" i="11"/>
  <c r="P17" i="11"/>
  <c r="R17" i="11" s="1"/>
  <c r="O17" i="11"/>
  <c r="L17" i="11"/>
  <c r="I17" i="11"/>
  <c r="F17" i="11"/>
  <c r="Q15" i="11"/>
  <c r="P15" i="11"/>
  <c r="R15" i="11" s="1"/>
  <c r="O15" i="11"/>
  <c r="L15" i="11"/>
  <c r="I15" i="11"/>
  <c r="F15" i="11"/>
  <c r="Q13" i="11"/>
  <c r="R13" i="11" s="1"/>
  <c r="P13" i="11"/>
  <c r="O13" i="11"/>
  <c r="O9" i="11" s="1"/>
  <c r="L13" i="11"/>
  <c r="I13" i="11"/>
  <c r="F13" i="11"/>
  <c r="R11" i="11"/>
  <c r="R9" i="11" s="1"/>
  <c r="Q11" i="11"/>
  <c r="P11" i="11"/>
  <c r="P9" i="11" s="1"/>
  <c r="O11" i="11"/>
  <c r="L11" i="11"/>
  <c r="L9" i="11" s="1"/>
  <c r="I11" i="11"/>
  <c r="F11" i="11"/>
  <c r="Q9" i="11"/>
  <c r="H35" i="11" s="1"/>
  <c r="N9" i="11"/>
  <c r="M9" i="11"/>
  <c r="K9" i="11"/>
  <c r="J9" i="11"/>
  <c r="I9" i="11"/>
  <c r="H9" i="11"/>
  <c r="P29" i="11" s="1"/>
  <c r="G9" i="11"/>
  <c r="E9" i="11"/>
  <c r="B9" i="11"/>
  <c r="F9" i="11" s="1"/>
  <c r="Q25" i="10"/>
  <c r="P25" i="10"/>
  <c r="R25" i="10" s="1"/>
  <c r="O25" i="10"/>
  <c r="L25" i="10"/>
  <c r="I25" i="10"/>
  <c r="F25" i="10"/>
  <c r="Q23" i="10"/>
  <c r="P23" i="10"/>
  <c r="R23" i="10" s="1"/>
  <c r="O23" i="10"/>
  <c r="L23" i="10"/>
  <c r="I23" i="10"/>
  <c r="F23" i="10"/>
  <c r="R21" i="10"/>
  <c r="Q21" i="10"/>
  <c r="P21" i="10"/>
  <c r="O21" i="10"/>
  <c r="L21" i="10"/>
  <c r="I21" i="10"/>
  <c r="F21" i="10"/>
  <c r="Q19" i="10"/>
  <c r="R19" i="10" s="1"/>
  <c r="P19" i="10"/>
  <c r="O19" i="10"/>
  <c r="L19" i="10"/>
  <c r="I19" i="10"/>
  <c r="F19" i="10"/>
  <c r="Q17" i="10"/>
  <c r="P17" i="10"/>
  <c r="R17" i="10" s="1"/>
  <c r="O17" i="10"/>
  <c r="L17" i="10"/>
  <c r="I17" i="10"/>
  <c r="F17" i="10"/>
  <c r="Q15" i="10"/>
  <c r="P15" i="10"/>
  <c r="R15" i="10" s="1"/>
  <c r="O15" i="10"/>
  <c r="L15" i="10"/>
  <c r="I15" i="10"/>
  <c r="F15" i="10"/>
  <c r="R13" i="10"/>
  <c r="Q13" i="10"/>
  <c r="P13" i="10"/>
  <c r="O13" i="10"/>
  <c r="O9" i="10" s="1"/>
  <c r="L13" i="10"/>
  <c r="I13" i="10"/>
  <c r="F13" i="10"/>
  <c r="Q11" i="10"/>
  <c r="R11" i="10" s="1"/>
  <c r="P11" i="10"/>
  <c r="O11" i="10"/>
  <c r="L11" i="10"/>
  <c r="I11" i="10"/>
  <c r="I9" i="10" s="1"/>
  <c r="F11" i="10"/>
  <c r="P9" i="10"/>
  <c r="N9" i="10"/>
  <c r="M9" i="10"/>
  <c r="L9" i="10"/>
  <c r="K9" i="10"/>
  <c r="J9" i="10"/>
  <c r="H9" i="10"/>
  <c r="P29" i="10" s="1"/>
  <c r="G9" i="10"/>
  <c r="E9" i="10"/>
  <c r="B9" i="10"/>
  <c r="H29" i="10" s="1"/>
  <c r="Q25" i="8"/>
  <c r="P25" i="8"/>
  <c r="R25" i="8" s="1"/>
  <c r="O25" i="8"/>
  <c r="L25" i="8"/>
  <c r="I25" i="8"/>
  <c r="F25" i="8"/>
  <c r="Q23" i="8"/>
  <c r="P23" i="8"/>
  <c r="R23" i="8" s="1"/>
  <c r="O23" i="8"/>
  <c r="L23" i="8"/>
  <c r="I23" i="8"/>
  <c r="F23" i="8"/>
  <c r="Q21" i="8"/>
  <c r="R21" i="8" s="1"/>
  <c r="P21" i="8"/>
  <c r="O21" i="8"/>
  <c r="L21" i="8"/>
  <c r="I21" i="8"/>
  <c r="F21" i="8"/>
  <c r="Q19" i="8"/>
  <c r="P19" i="8"/>
  <c r="R19" i="8" s="1"/>
  <c r="O19" i="8"/>
  <c r="L19" i="8"/>
  <c r="I19" i="8"/>
  <c r="F19" i="8"/>
  <c r="Q17" i="8"/>
  <c r="P17" i="8"/>
  <c r="R17" i="8" s="1"/>
  <c r="O17" i="8"/>
  <c r="L17" i="8"/>
  <c r="I17" i="8"/>
  <c r="F17" i="8"/>
  <c r="Q15" i="8"/>
  <c r="P15" i="8"/>
  <c r="R15" i="8" s="1"/>
  <c r="O15" i="8"/>
  <c r="L15" i="8"/>
  <c r="I15" i="8"/>
  <c r="F15" i="8"/>
  <c r="Q13" i="8"/>
  <c r="R13" i="8" s="1"/>
  <c r="P13" i="8"/>
  <c r="O13" i="8"/>
  <c r="L13" i="8"/>
  <c r="I13" i="8"/>
  <c r="F13" i="8"/>
  <c r="Q11" i="8"/>
  <c r="P11" i="8"/>
  <c r="P9" i="8" s="1"/>
  <c r="O11" i="8"/>
  <c r="L11" i="8"/>
  <c r="I11" i="8"/>
  <c r="F11" i="8"/>
  <c r="Q9" i="8"/>
  <c r="H35" i="8" s="1"/>
  <c r="O9" i="8"/>
  <c r="N9" i="8"/>
  <c r="M9" i="8"/>
  <c r="L9" i="8"/>
  <c r="K9" i="8"/>
  <c r="J9" i="8"/>
  <c r="I9" i="8"/>
  <c r="H9" i="8"/>
  <c r="P29" i="8" s="1"/>
  <c r="G9" i="8"/>
  <c r="E9" i="8"/>
  <c r="B9" i="8"/>
  <c r="H29" i="8" s="1"/>
  <c r="Q25" i="9"/>
  <c r="P25" i="9"/>
  <c r="R25" i="9" s="1"/>
  <c r="O25" i="9"/>
  <c r="L25" i="9"/>
  <c r="I25" i="9"/>
  <c r="F25" i="9"/>
  <c r="R23" i="9"/>
  <c r="Q23" i="9"/>
  <c r="P23" i="9"/>
  <c r="O23" i="9"/>
  <c r="L23" i="9"/>
  <c r="I23" i="9"/>
  <c r="F23" i="9"/>
  <c r="Q21" i="9"/>
  <c r="R21" i="9" s="1"/>
  <c r="P21" i="9"/>
  <c r="O21" i="9"/>
  <c r="L21" i="9"/>
  <c r="I21" i="9"/>
  <c r="F21" i="9"/>
  <c r="Q19" i="9"/>
  <c r="P19" i="9"/>
  <c r="R19" i="9" s="1"/>
  <c r="O19" i="9"/>
  <c r="L19" i="9"/>
  <c r="I19" i="9"/>
  <c r="F19" i="9"/>
  <c r="Q17" i="9"/>
  <c r="P17" i="9"/>
  <c r="R17" i="9" s="1"/>
  <c r="O17" i="9"/>
  <c r="L17" i="9"/>
  <c r="I17" i="9"/>
  <c r="F17" i="9"/>
  <c r="R15" i="9"/>
  <c r="Q15" i="9"/>
  <c r="P15" i="9"/>
  <c r="O15" i="9"/>
  <c r="L15" i="9"/>
  <c r="L9" i="9" s="1"/>
  <c r="I15" i="9"/>
  <c r="F15" i="9"/>
  <c r="Q13" i="9"/>
  <c r="R13" i="9" s="1"/>
  <c r="P13" i="9"/>
  <c r="O13" i="9"/>
  <c r="L13" i="9"/>
  <c r="I13" i="9"/>
  <c r="F13" i="9"/>
  <c r="Q11" i="9"/>
  <c r="Q9" i="9" s="1"/>
  <c r="P11" i="9"/>
  <c r="P9" i="9" s="1"/>
  <c r="O11" i="9"/>
  <c r="L11" i="9"/>
  <c r="I11" i="9"/>
  <c r="I9" i="9" s="1"/>
  <c r="F11" i="9"/>
  <c r="O9" i="9"/>
  <c r="N9" i="9"/>
  <c r="M9" i="9"/>
  <c r="K9" i="9"/>
  <c r="J9" i="9"/>
  <c r="H9" i="9"/>
  <c r="P29" i="9" s="1"/>
  <c r="G9" i="9"/>
  <c r="E9" i="9"/>
  <c r="B9" i="9"/>
  <c r="H29" i="9" s="1"/>
  <c r="Q25" i="7"/>
  <c r="P25" i="7"/>
  <c r="R25" i="7" s="1"/>
  <c r="O25" i="7"/>
  <c r="L25" i="7"/>
  <c r="I25" i="7"/>
  <c r="F25" i="7"/>
  <c r="Q23" i="7"/>
  <c r="P23" i="7"/>
  <c r="R23" i="7" s="1"/>
  <c r="O23" i="7"/>
  <c r="L23" i="7"/>
  <c r="I23" i="7"/>
  <c r="F23" i="7"/>
  <c r="Q21" i="7"/>
  <c r="R21" i="7" s="1"/>
  <c r="P21" i="7"/>
  <c r="O21" i="7"/>
  <c r="L21" i="7"/>
  <c r="I21" i="7"/>
  <c r="F21" i="7"/>
  <c r="Q19" i="7"/>
  <c r="P19" i="7"/>
  <c r="R19" i="7" s="1"/>
  <c r="O19" i="7"/>
  <c r="L19" i="7"/>
  <c r="I19" i="7"/>
  <c r="F19" i="7"/>
  <c r="Q17" i="7"/>
  <c r="P17" i="7"/>
  <c r="R17" i="7" s="1"/>
  <c r="O17" i="7"/>
  <c r="L17" i="7"/>
  <c r="I17" i="7"/>
  <c r="F17" i="7"/>
  <c r="Q15" i="7"/>
  <c r="P15" i="7"/>
  <c r="R15" i="7" s="1"/>
  <c r="O15" i="7"/>
  <c r="L15" i="7"/>
  <c r="I15" i="7"/>
  <c r="F15" i="7"/>
  <c r="R13" i="7"/>
  <c r="Q13" i="7"/>
  <c r="P13" i="7"/>
  <c r="O13" i="7"/>
  <c r="L13" i="7"/>
  <c r="I13" i="7"/>
  <c r="F13" i="7"/>
  <c r="Q11" i="7"/>
  <c r="Q9" i="7" s="1"/>
  <c r="P11" i="7"/>
  <c r="R11" i="7" s="1"/>
  <c r="O11" i="7"/>
  <c r="L11" i="7"/>
  <c r="I11" i="7"/>
  <c r="F11" i="7"/>
  <c r="P9" i="7"/>
  <c r="O9" i="7"/>
  <c r="N9" i="7"/>
  <c r="M9" i="7"/>
  <c r="L9" i="7"/>
  <c r="K9" i="7"/>
  <c r="J9" i="7"/>
  <c r="I9" i="7"/>
  <c r="H9" i="7"/>
  <c r="P29" i="7" s="1"/>
  <c r="G9" i="7"/>
  <c r="E9" i="7"/>
  <c r="B9" i="7"/>
  <c r="H29" i="7" s="1"/>
  <c r="Q25" i="6"/>
  <c r="P25" i="6"/>
  <c r="R25" i="6" s="1"/>
  <c r="O25" i="6"/>
  <c r="L25" i="6"/>
  <c r="I25" i="6"/>
  <c r="F25" i="6"/>
  <c r="R23" i="6"/>
  <c r="Q23" i="6"/>
  <c r="P23" i="6"/>
  <c r="O23" i="6"/>
  <c r="L23" i="6"/>
  <c r="I23" i="6"/>
  <c r="F23" i="6"/>
  <c r="Q21" i="6"/>
  <c r="R21" i="6" s="1"/>
  <c r="P21" i="6"/>
  <c r="O21" i="6"/>
  <c r="L21" i="6"/>
  <c r="I21" i="6"/>
  <c r="F21" i="6"/>
  <c r="Q19" i="6"/>
  <c r="P19" i="6"/>
  <c r="R19" i="6" s="1"/>
  <c r="O19" i="6"/>
  <c r="L19" i="6"/>
  <c r="I19" i="6"/>
  <c r="F19" i="6"/>
  <c r="Q17" i="6"/>
  <c r="P17" i="6"/>
  <c r="R17" i="6" s="1"/>
  <c r="O17" i="6"/>
  <c r="L17" i="6"/>
  <c r="I17" i="6"/>
  <c r="F17" i="6"/>
  <c r="R15" i="6"/>
  <c r="Q15" i="6"/>
  <c r="P15" i="6"/>
  <c r="O15" i="6"/>
  <c r="L15" i="6"/>
  <c r="L9" i="6" s="1"/>
  <c r="I15" i="6"/>
  <c r="F15" i="6"/>
  <c r="Q13" i="6"/>
  <c r="R13" i="6" s="1"/>
  <c r="P13" i="6"/>
  <c r="O13" i="6"/>
  <c r="L13" i="6"/>
  <c r="I13" i="6"/>
  <c r="F13" i="6"/>
  <c r="Q11" i="6"/>
  <c r="Q9" i="6" s="1"/>
  <c r="P11" i="6"/>
  <c r="R11" i="6" s="1"/>
  <c r="R9" i="6" s="1"/>
  <c r="O11" i="6"/>
  <c r="L11" i="6"/>
  <c r="I11" i="6"/>
  <c r="I9" i="6" s="1"/>
  <c r="F11" i="6"/>
  <c r="O9" i="6"/>
  <c r="N9" i="6"/>
  <c r="M9" i="6"/>
  <c r="K9" i="6"/>
  <c r="J9" i="6"/>
  <c r="H9" i="6"/>
  <c r="P29" i="6" s="1"/>
  <c r="G9" i="6"/>
  <c r="E9" i="6"/>
  <c r="B9" i="6"/>
  <c r="H29" i="6" s="1"/>
  <c r="Q25" i="2"/>
  <c r="P25" i="2"/>
  <c r="R25" i="2" s="1"/>
  <c r="O25" i="2"/>
  <c r="L25" i="2"/>
  <c r="I25" i="2"/>
  <c r="F25" i="2"/>
  <c r="Q23" i="2"/>
  <c r="P23" i="2"/>
  <c r="R23" i="2" s="1"/>
  <c r="O23" i="2"/>
  <c r="L23" i="2"/>
  <c r="I23" i="2"/>
  <c r="F23" i="2"/>
  <c r="Q21" i="2"/>
  <c r="R21" i="2" s="1"/>
  <c r="P21" i="2"/>
  <c r="O21" i="2"/>
  <c r="L21" i="2"/>
  <c r="I21" i="2"/>
  <c r="F21" i="2"/>
  <c r="Q19" i="2"/>
  <c r="P19" i="2"/>
  <c r="R19" i="2" s="1"/>
  <c r="O19" i="2"/>
  <c r="L19" i="2"/>
  <c r="I19" i="2"/>
  <c r="F19" i="2"/>
  <c r="Q17" i="2"/>
  <c r="P17" i="2"/>
  <c r="R17" i="2" s="1"/>
  <c r="O17" i="2"/>
  <c r="L17" i="2"/>
  <c r="I17" i="2"/>
  <c r="F17" i="2"/>
  <c r="R15" i="2"/>
  <c r="Q15" i="2"/>
  <c r="P15" i="2"/>
  <c r="O15" i="2"/>
  <c r="L15" i="2"/>
  <c r="I15" i="2"/>
  <c r="F15" i="2"/>
  <c r="Q13" i="2"/>
  <c r="R13" i="2" s="1"/>
  <c r="P13" i="2"/>
  <c r="O13" i="2"/>
  <c r="L13" i="2"/>
  <c r="I13" i="2"/>
  <c r="F13" i="2"/>
  <c r="Q11" i="2"/>
  <c r="Q9" i="2" s="1"/>
  <c r="P11" i="2"/>
  <c r="R11" i="2" s="1"/>
  <c r="O11" i="2"/>
  <c r="L11" i="2"/>
  <c r="I11" i="2"/>
  <c r="I9" i="2" s="1"/>
  <c r="F11" i="2"/>
  <c r="P9" i="2"/>
  <c r="O9" i="2"/>
  <c r="N9" i="2"/>
  <c r="M9" i="2"/>
  <c r="L9" i="2"/>
  <c r="K9" i="2"/>
  <c r="J9" i="2"/>
  <c r="H9" i="2"/>
  <c r="P29" i="2" s="1"/>
  <c r="G9" i="2"/>
  <c r="E9" i="2"/>
  <c r="B9" i="2"/>
  <c r="H29" i="2" s="1"/>
  <c r="H29" i="3"/>
  <c r="Q25" i="3"/>
  <c r="P25" i="3"/>
  <c r="R25" i="3" s="1"/>
  <c r="O25" i="3"/>
  <c r="L25" i="3"/>
  <c r="I25" i="3"/>
  <c r="F25" i="3"/>
  <c r="R23" i="3"/>
  <c r="Q23" i="3"/>
  <c r="P23" i="3"/>
  <c r="O23" i="3"/>
  <c r="L23" i="3"/>
  <c r="I23" i="3"/>
  <c r="F23" i="3"/>
  <c r="Q21" i="3"/>
  <c r="R21" i="3" s="1"/>
  <c r="P21" i="3"/>
  <c r="O21" i="3"/>
  <c r="L21" i="3"/>
  <c r="I21" i="3"/>
  <c r="F21" i="3"/>
  <c r="Q19" i="3"/>
  <c r="P19" i="3"/>
  <c r="R19" i="3" s="1"/>
  <c r="O19" i="3"/>
  <c r="L19" i="3"/>
  <c r="I19" i="3"/>
  <c r="F19" i="3"/>
  <c r="Q17" i="3"/>
  <c r="P17" i="3"/>
  <c r="R17" i="3" s="1"/>
  <c r="O17" i="3"/>
  <c r="L17" i="3"/>
  <c r="I17" i="3"/>
  <c r="F17" i="3"/>
  <c r="R15" i="3"/>
  <c r="Q15" i="3"/>
  <c r="P15" i="3"/>
  <c r="O15" i="3"/>
  <c r="L15" i="3"/>
  <c r="L9" i="3" s="1"/>
  <c r="I15" i="3"/>
  <c r="F15" i="3"/>
  <c r="Q13" i="3"/>
  <c r="R13" i="3" s="1"/>
  <c r="P13" i="3"/>
  <c r="O13" i="3"/>
  <c r="L13" i="3"/>
  <c r="I13" i="3"/>
  <c r="F13" i="3"/>
  <c r="Q11" i="3"/>
  <c r="Q9" i="3" s="1"/>
  <c r="P11" i="3"/>
  <c r="R11" i="3" s="1"/>
  <c r="O11" i="3"/>
  <c r="L11" i="3"/>
  <c r="I11" i="3"/>
  <c r="I9" i="3" s="1"/>
  <c r="F11" i="3"/>
  <c r="O9" i="3"/>
  <c r="N9" i="3"/>
  <c r="M9" i="3"/>
  <c r="K9" i="3"/>
  <c r="J9" i="3"/>
  <c r="H9" i="3"/>
  <c r="P31" i="3" s="1"/>
  <c r="G9" i="3"/>
  <c r="E9" i="3"/>
  <c r="B9" i="3"/>
  <c r="F9" i="3" s="1"/>
  <c r="Q25" i="4"/>
  <c r="P25" i="4"/>
  <c r="R25" i="4" s="1"/>
  <c r="O25" i="4"/>
  <c r="L25" i="4"/>
  <c r="I25" i="4"/>
  <c r="F25" i="4"/>
  <c r="R23" i="4"/>
  <c r="Q23" i="4"/>
  <c r="P23" i="4"/>
  <c r="O23" i="4"/>
  <c r="L23" i="4"/>
  <c r="I23" i="4"/>
  <c r="F23" i="4"/>
  <c r="Q21" i="4"/>
  <c r="R21" i="4" s="1"/>
  <c r="P21" i="4"/>
  <c r="O21" i="4"/>
  <c r="L21" i="4"/>
  <c r="I21" i="4"/>
  <c r="F21" i="4"/>
  <c r="Q19" i="4"/>
  <c r="P19" i="4"/>
  <c r="R19" i="4" s="1"/>
  <c r="O19" i="4"/>
  <c r="L19" i="4"/>
  <c r="I19" i="4"/>
  <c r="F19" i="4"/>
  <c r="Q17" i="4"/>
  <c r="P17" i="4"/>
  <c r="R17" i="4" s="1"/>
  <c r="O17" i="4"/>
  <c r="L17" i="4"/>
  <c r="I17" i="4"/>
  <c r="F17" i="4"/>
  <c r="R15" i="4"/>
  <c r="Q15" i="4"/>
  <c r="P15" i="4"/>
  <c r="O15" i="4"/>
  <c r="L15" i="4"/>
  <c r="I15" i="4"/>
  <c r="F15" i="4"/>
  <c r="Q13" i="4"/>
  <c r="R13" i="4" s="1"/>
  <c r="P13" i="4"/>
  <c r="O13" i="4"/>
  <c r="L13" i="4"/>
  <c r="I13" i="4"/>
  <c r="F13" i="4"/>
  <c r="Q11" i="4"/>
  <c r="Q9" i="4" s="1"/>
  <c r="P11" i="4"/>
  <c r="P9" i="4" s="1"/>
  <c r="O11" i="4"/>
  <c r="L11" i="4"/>
  <c r="I11" i="4"/>
  <c r="I9" i="4" s="1"/>
  <c r="F11" i="4"/>
  <c r="O9" i="4"/>
  <c r="N9" i="4"/>
  <c r="M9" i="4"/>
  <c r="L9" i="4"/>
  <c r="K9" i="4"/>
  <c r="J9" i="4"/>
  <c r="H9" i="4"/>
  <c r="P29" i="4" s="1"/>
  <c r="G9" i="4"/>
  <c r="E9" i="4"/>
  <c r="B9" i="4"/>
  <c r="H29" i="4" s="1"/>
  <c r="H29" i="5"/>
  <c r="Q25" i="5"/>
  <c r="P25" i="5"/>
  <c r="R25" i="5" s="1"/>
  <c r="O25" i="5"/>
  <c r="O9" i="5" s="1"/>
  <c r="L25" i="5"/>
  <c r="I25" i="5"/>
  <c r="F25" i="5"/>
  <c r="R23" i="5"/>
  <c r="Q23" i="5"/>
  <c r="P23" i="5"/>
  <c r="O23" i="5"/>
  <c r="L23" i="5"/>
  <c r="I23" i="5"/>
  <c r="F23" i="5"/>
  <c r="Q21" i="5"/>
  <c r="R21" i="5" s="1"/>
  <c r="P21" i="5"/>
  <c r="O21" i="5"/>
  <c r="L21" i="5"/>
  <c r="I21" i="5"/>
  <c r="F21" i="5"/>
  <c r="Q19" i="5"/>
  <c r="P19" i="5"/>
  <c r="R19" i="5" s="1"/>
  <c r="O19" i="5"/>
  <c r="L19" i="5"/>
  <c r="I19" i="5"/>
  <c r="F19" i="5"/>
  <c r="Q17" i="5"/>
  <c r="P17" i="5"/>
  <c r="R17" i="5" s="1"/>
  <c r="O17" i="5"/>
  <c r="L17" i="5"/>
  <c r="I17" i="5"/>
  <c r="F17" i="5"/>
  <c r="R15" i="5"/>
  <c r="Q15" i="5"/>
  <c r="P15" i="5"/>
  <c r="O15" i="5"/>
  <c r="L15" i="5"/>
  <c r="L9" i="5" s="1"/>
  <c r="I15" i="5"/>
  <c r="F15" i="5"/>
  <c r="Q13" i="5"/>
  <c r="R13" i="5" s="1"/>
  <c r="P13" i="5"/>
  <c r="O13" i="5"/>
  <c r="L13" i="5"/>
  <c r="I13" i="5"/>
  <c r="F13" i="5"/>
  <c r="Q11" i="5"/>
  <c r="Q9" i="5" s="1"/>
  <c r="P11" i="5"/>
  <c r="R11" i="5" s="1"/>
  <c r="O11" i="5"/>
  <c r="L11" i="5"/>
  <c r="I11" i="5"/>
  <c r="I9" i="5" s="1"/>
  <c r="F11" i="5"/>
  <c r="N9" i="5"/>
  <c r="M9" i="5"/>
  <c r="K9" i="5"/>
  <c r="J9" i="5"/>
  <c r="H9" i="5"/>
  <c r="P29" i="5" s="1"/>
  <c r="G9" i="5"/>
  <c r="E9" i="5"/>
  <c r="B9" i="5"/>
  <c r="F9" i="5" s="1"/>
  <c r="H31" i="13" l="1"/>
  <c r="F9" i="13"/>
  <c r="P31" i="13"/>
  <c r="R15" i="13"/>
  <c r="R9" i="13" s="1"/>
  <c r="H33" i="13"/>
  <c r="R9" i="12"/>
  <c r="P31" i="12"/>
  <c r="H33" i="12"/>
  <c r="P31" i="11"/>
  <c r="H33" i="11"/>
  <c r="R9" i="10"/>
  <c r="H31" i="10"/>
  <c r="F9" i="10"/>
  <c r="P31" i="10"/>
  <c r="Q9" i="10"/>
  <c r="R11" i="8"/>
  <c r="R9" i="8" s="1"/>
  <c r="H31" i="8"/>
  <c r="F9" i="8"/>
  <c r="P31" i="8"/>
  <c r="H33" i="8"/>
  <c r="H35" i="9"/>
  <c r="H33" i="9"/>
  <c r="R11" i="9"/>
  <c r="R9" i="9" s="1"/>
  <c r="H31" i="9"/>
  <c r="F9" i="9"/>
  <c r="P31" i="9"/>
  <c r="R9" i="7"/>
  <c r="H35" i="7"/>
  <c r="H33" i="7"/>
  <c r="H31" i="7"/>
  <c r="F9" i="7"/>
  <c r="P31" i="7"/>
  <c r="H35" i="6"/>
  <c r="H33" i="6"/>
  <c r="P9" i="6"/>
  <c r="H31" i="6"/>
  <c r="F9" i="6"/>
  <c r="P31" i="6"/>
  <c r="H35" i="2"/>
  <c r="H33" i="2"/>
  <c r="R9" i="2"/>
  <c r="H31" i="2"/>
  <c r="F9" i="2"/>
  <c r="P31" i="2"/>
  <c r="R9" i="3"/>
  <c r="H35" i="3"/>
  <c r="H33" i="3"/>
  <c r="P9" i="3"/>
  <c r="P29" i="3"/>
  <c r="H31" i="3"/>
  <c r="H35" i="4"/>
  <c r="H33" i="4"/>
  <c r="R11" i="4"/>
  <c r="R9" i="4" s="1"/>
  <c r="H31" i="4"/>
  <c r="F9" i="4"/>
  <c r="P31" i="4"/>
  <c r="R9" i="5"/>
  <c r="H35" i="5"/>
  <c r="H33" i="5"/>
  <c r="P9" i="5"/>
  <c r="H31" i="5"/>
  <c r="P31" i="5"/>
  <c r="N11" i="1"/>
  <c r="M11" i="1"/>
  <c r="K11" i="1"/>
  <c r="J11" i="1"/>
  <c r="H11" i="1"/>
  <c r="G11" i="1"/>
  <c r="B11" i="1"/>
  <c r="H35" i="10" l="1"/>
  <c r="H33" i="10"/>
  <c r="N25" i="1"/>
  <c r="M25" i="1"/>
  <c r="N23" i="1"/>
  <c r="M23" i="1"/>
  <c r="N21" i="1"/>
  <c r="M21" i="1"/>
  <c r="N19" i="1"/>
  <c r="M19" i="1"/>
  <c r="N17" i="1"/>
  <c r="M17" i="1"/>
  <c r="N15" i="1"/>
  <c r="M15" i="1"/>
  <c r="N13" i="1"/>
  <c r="M13" i="1"/>
  <c r="K25" i="1"/>
  <c r="J25" i="1"/>
  <c r="K23" i="1"/>
  <c r="J23" i="1"/>
  <c r="K21" i="1"/>
  <c r="J21" i="1"/>
  <c r="K19" i="1"/>
  <c r="J19" i="1"/>
  <c r="K17" i="1"/>
  <c r="J17" i="1"/>
  <c r="K15" i="1"/>
  <c r="J15" i="1"/>
  <c r="K13" i="1"/>
  <c r="J13" i="1"/>
  <c r="H25" i="1"/>
  <c r="H23" i="1"/>
  <c r="H21" i="1"/>
  <c r="H19" i="1"/>
  <c r="H17" i="1"/>
  <c r="H15" i="1"/>
  <c r="H13" i="1"/>
  <c r="G25" i="1"/>
  <c r="G23" i="1"/>
  <c r="G21" i="1"/>
  <c r="G19" i="1"/>
  <c r="G17" i="1"/>
  <c r="G15" i="1"/>
  <c r="G13" i="1"/>
  <c r="D10" i="1"/>
  <c r="D9" i="1"/>
  <c r="C9" i="1"/>
  <c r="B25" i="1"/>
  <c r="B23" i="1"/>
  <c r="B21" i="1"/>
  <c r="B19" i="1"/>
  <c r="B17" i="1"/>
  <c r="B15" i="1"/>
  <c r="B13" i="1"/>
  <c r="J9" i="1" l="1"/>
  <c r="G9" i="1"/>
  <c r="H9" i="1"/>
  <c r="M9" i="1"/>
  <c r="K9" i="1"/>
  <c r="N9" i="1"/>
  <c r="E9" i="1"/>
  <c r="B9" i="1"/>
  <c r="F9" i="1" l="1"/>
  <c r="Q25" i="1" l="1"/>
  <c r="P25" i="1"/>
  <c r="O25" i="1"/>
  <c r="L25" i="1"/>
  <c r="I25" i="1"/>
  <c r="F25" i="1"/>
  <c r="Q23" i="1"/>
  <c r="P23" i="1"/>
  <c r="O23" i="1"/>
  <c r="L23" i="1"/>
  <c r="I23" i="1"/>
  <c r="F23" i="1"/>
  <c r="Q21" i="1"/>
  <c r="P21" i="1"/>
  <c r="O21" i="1"/>
  <c r="L21" i="1"/>
  <c r="I21" i="1"/>
  <c r="F21" i="1"/>
  <c r="Q19" i="1"/>
  <c r="P19" i="1"/>
  <c r="O19" i="1"/>
  <c r="L19" i="1"/>
  <c r="I19" i="1"/>
  <c r="F19" i="1"/>
  <c r="Q17" i="1"/>
  <c r="P17" i="1"/>
  <c r="O17" i="1"/>
  <c r="L17" i="1"/>
  <c r="I17" i="1"/>
  <c r="F17" i="1"/>
  <c r="Q15" i="1"/>
  <c r="P15" i="1"/>
  <c r="O15" i="1"/>
  <c r="L15" i="1"/>
  <c r="I15" i="1"/>
  <c r="F15" i="1"/>
  <c r="Q13" i="1"/>
  <c r="P13" i="1"/>
  <c r="O13" i="1"/>
  <c r="L13" i="1"/>
  <c r="I13" i="1"/>
  <c r="F13" i="1"/>
  <c r="Q11" i="1"/>
  <c r="P11" i="1"/>
  <c r="O11" i="1"/>
  <c r="L11" i="1"/>
  <c r="I11" i="1"/>
  <c r="F11" i="1"/>
  <c r="R25" i="1" l="1"/>
  <c r="R15" i="1"/>
  <c r="R19" i="1"/>
  <c r="R23" i="1"/>
  <c r="L9" i="1"/>
  <c r="O9" i="1"/>
  <c r="R13" i="1"/>
  <c r="R17" i="1"/>
  <c r="R11" i="1"/>
  <c r="P9" i="1"/>
  <c r="R21" i="1"/>
  <c r="Q9" i="1"/>
  <c r="I9" i="1"/>
  <c r="R9" i="1" l="1"/>
</calcChain>
</file>

<file path=xl/sharedStrings.xml><?xml version="1.0" encoding="utf-8"?>
<sst xmlns="http://schemas.openxmlformats.org/spreadsheetml/2006/main" count="700" uniqueCount="52">
  <si>
    <t>酸素　生産・仕入・販売　実績表</t>
  </si>
  <si>
    <t>単位：ｋ㎥</t>
  </si>
  <si>
    <t>日本産業・医療ガス協会</t>
  </si>
  <si>
    <t>地区別</t>
  </si>
  <si>
    <t>生産量</t>
  </si>
  <si>
    <t>仕　入　量　（会　員　外）</t>
  </si>
  <si>
    <t>販売量</t>
  </si>
  <si>
    <t>合         　　 計</t>
  </si>
  <si>
    <t>液体酸素</t>
  </si>
  <si>
    <t>パイプ</t>
  </si>
  <si>
    <t>小　計</t>
  </si>
  <si>
    <t>仕入量</t>
  </si>
  <si>
    <t>液　 体 　酸 　素</t>
  </si>
  <si>
    <t>パ  イ  プ  圧  送</t>
  </si>
  <si>
    <t>ボ　　ン　　ベ　　詰</t>
  </si>
  <si>
    <t>(ボンベ)</t>
  </si>
  <si>
    <t>合　 計</t>
  </si>
  <si>
    <t>会員会社</t>
  </si>
  <si>
    <t>一般用</t>
  </si>
  <si>
    <t>小　 計</t>
  </si>
  <si>
    <t>合 　計</t>
  </si>
  <si>
    <t>総合計</t>
  </si>
  <si>
    <t>北海道</t>
  </si>
  <si>
    <t>東　 北</t>
  </si>
  <si>
    <t>関   東</t>
  </si>
  <si>
    <t>東   海</t>
  </si>
  <si>
    <t>近   畿</t>
  </si>
  <si>
    <t>中   国</t>
  </si>
  <si>
    <t>四   国</t>
  </si>
  <si>
    <t>九   州</t>
  </si>
  <si>
    <t>2018年</t>
    <phoneticPr fontId="2"/>
  </si>
  <si>
    <t>2018年　1月</t>
  </si>
  <si>
    <t>＊備　考</t>
  </si>
  <si>
    <t>前月生産量</t>
  </si>
  <si>
    <t>ｋ㎥ に 対 す る 比</t>
  </si>
  <si>
    <t xml:space="preserve"> 前      月</t>
  </si>
  <si>
    <t>液体酸素一般販売量</t>
  </si>
  <si>
    <t>前年同月生産量</t>
  </si>
  <si>
    <t xml:space="preserve"> 前年同月</t>
  </si>
  <si>
    <t>前月一般販売量</t>
  </si>
  <si>
    <t>前年同月一般販売量</t>
  </si>
  <si>
    <t>2018年　2月</t>
  </si>
  <si>
    <t>2018年　3月</t>
  </si>
  <si>
    <t>2018年　4月</t>
  </si>
  <si>
    <t>2018年　5月</t>
  </si>
  <si>
    <t>2018年　6月</t>
  </si>
  <si>
    <t>2018年　7月</t>
  </si>
  <si>
    <t>2018年　8月</t>
  </si>
  <si>
    <t>2018年　9月</t>
  </si>
  <si>
    <t>2018年　10月</t>
  </si>
  <si>
    <t>2018年　11月</t>
  </si>
  <si>
    <t>2018年　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</si>
</sst>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6" x14ac:knownFonts="1">
    <font>
      <sz val="11"/>
      <color theme="1"/>
      <name val="ＭＳ Ｐゴシック"/>
      <family val="3"/>
      <scheme val="minor"/>
    </font>
    <font>
      <sz val="9"/>
      <name val="ＭＳ Ｐゴシック"/>
      <family val="3"/>
    </font>
    <font>
      <sz val="11"/>
      <name val="ＭＳ Ｐゴシック"/>
      <family val="3"/>
    </font>
    <font>
      <sz val="11"/>
      <color theme="1"/>
      <name val="ＭＳ Ｐゴシック"/>
      <family val="3"/>
      <scheme val="minor"/>
    </font>
    <font>
      <sz val="10"/>
      <color indexed="8"/>
      <name val="ＭＳ Ｐゴシック"/>
      <family val="3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38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38" fontId="3" fillId="0" borderId="0">
      <alignment vertical="center"/>
    </xf>
  </cellStyleXfs>
  <cellXfs count="89">
    <xf numFmtId="38" fontId="3" fillId="0" borderId="0" xfId="0" applyNumberFormat="1" applyFont="1" applyFill="1" applyBorder="1">
      <alignment vertical="center"/>
    </xf>
    <xf numFmtId="0" fontId="3" fillId="0" borderId="0" xfId="1" applyNumberFormat="1" applyFont="1" applyFill="1" applyBorder="1">
      <alignment vertical="center"/>
    </xf>
    <xf numFmtId="0" fontId="1" fillId="0" borderId="0" xfId="1" applyNumberFormat="1" applyFont="1" applyFill="1" applyBorder="1">
      <alignment vertical="center"/>
    </xf>
    <xf numFmtId="0" fontId="1" fillId="0" borderId="0" xfId="1" applyNumberFormat="1" applyFont="1" applyFill="1" applyBorder="1" applyAlignment="1">
      <alignment horizontal="right" vertical="center"/>
    </xf>
    <xf numFmtId="0" fontId="1" fillId="2" borderId="4" xfId="1" applyNumberFormat="1" applyFont="1" applyFill="1" applyBorder="1" applyAlignment="1">
      <alignment horizontal="center" vertical="center"/>
    </xf>
    <xf numFmtId="0" fontId="1" fillId="2" borderId="5" xfId="1" applyNumberFormat="1" applyFont="1" applyFill="1" applyBorder="1">
      <alignment vertical="center"/>
    </xf>
    <xf numFmtId="0" fontId="1" fillId="2" borderId="6" xfId="1" applyNumberFormat="1" applyFont="1" applyFill="1" applyBorder="1">
      <alignment vertical="center"/>
    </xf>
    <xf numFmtId="0" fontId="1" fillId="2" borderId="9" xfId="1" applyNumberFormat="1" applyFont="1" applyFill="1" applyBorder="1" applyAlignment="1">
      <alignment horizontal="center" vertical="center"/>
    </xf>
    <xf numFmtId="0" fontId="1" fillId="2" borderId="10" xfId="1" applyNumberFormat="1" applyFont="1" applyFill="1" applyBorder="1" applyAlignment="1">
      <alignment horizontal="center" vertical="center"/>
    </xf>
    <xf numFmtId="0" fontId="1" fillId="2" borderId="12" xfId="1" applyNumberFormat="1" applyFont="1" applyFill="1" applyBorder="1" applyAlignment="1">
      <alignment horizontal="center" vertical="center"/>
    </xf>
    <xf numFmtId="0" fontId="1" fillId="2" borderId="11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>
      <alignment vertical="center"/>
    </xf>
    <xf numFmtId="0" fontId="1" fillId="0" borderId="0" xfId="1" applyNumberFormat="1" applyFont="1" applyFill="1" applyBorder="1">
      <alignment vertical="center"/>
    </xf>
    <xf numFmtId="38" fontId="1" fillId="0" borderId="0" xfId="1" applyNumberFormat="1" applyFont="1" applyFill="1" applyBorder="1">
      <alignment vertical="center"/>
    </xf>
    <xf numFmtId="38" fontId="1" fillId="0" borderId="9" xfId="1" applyNumberFormat="1" applyFont="1" applyFill="1" applyBorder="1">
      <alignment vertical="center"/>
    </xf>
    <xf numFmtId="0" fontId="1" fillId="0" borderId="0" xfId="1" applyNumberFormat="1" applyFont="1" applyFill="1" applyBorder="1">
      <alignment vertical="center"/>
    </xf>
    <xf numFmtId="0" fontId="1" fillId="0" borderId="0" xfId="1" applyFont="1">
      <alignment vertical="center"/>
    </xf>
    <xf numFmtId="0" fontId="3" fillId="0" borderId="0" xfId="1">
      <alignment vertical="center"/>
    </xf>
    <xf numFmtId="0" fontId="1" fillId="0" borderId="0" xfId="1" applyFont="1" applyAlignment="1">
      <alignment horizontal="right" vertical="center"/>
    </xf>
    <xf numFmtId="0" fontId="1" fillId="2" borderId="4" xfId="1" applyFont="1" applyFill="1" applyBorder="1" applyAlignment="1">
      <alignment horizontal="center" vertical="center"/>
    </xf>
    <xf numFmtId="0" fontId="1" fillId="2" borderId="5" xfId="1" applyFont="1" applyFill="1" applyBorder="1">
      <alignment vertical="center"/>
    </xf>
    <xf numFmtId="0" fontId="1" fillId="2" borderId="6" xfId="1" applyFont="1" applyFill="1" applyBorder="1">
      <alignment vertical="center"/>
    </xf>
    <xf numFmtId="0" fontId="1" fillId="2" borderId="10" xfId="1" applyFont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/>
    </xf>
    <xf numFmtId="38" fontId="1" fillId="0" borderId="9" xfId="1" applyNumberFormat="1" applyFont="1" applyBorder="1">
      <alignment vertical="center"/>
    </xf>
    <xf numFmtId="38" fontId="1" fillId="0" borderId="0" xfId="1" applyNumberFormat="1" applyFont="1">
      <alignment vertical="center"/>
    </xf>
    <xf numFmtId="176" fontId="1" fillId="0" borderId="9" xfId="1" applyNumberFormat="1" applyFont="1" applyBorder="1">
      <alignment vertical="center"/>
    </xf>
    <xf numFmtId="0" fontId="1" fillId="0" borderId="0" xfId="1" applyFont="1" applyAlignment="1">
      <alignment horizontal="distributed" vertical="center"/>
    </xf>
    <xf numFmtId="0" fontId="1" fillId="0" borderId="20" xfId="1" applyFont="1" applyBorder="1" applyAlignment="1">
      <alignment horizontal="left" vertical="center"/>
    </xf>
    <xf numFmtId="0" fontId="1" fillId="0" borderId="21" xfId="1" applyFont="1" applyBorder="1" applyAlignment="1">
      <alignment horizontal="left" vertical="center"/>
    </xf>
    <xf numFmtId="0" fontId="1" fillId="2" borderId="9" xfId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distributed" vertical="center"/>
    </xf>
    <xf numFmtId="0" fontId="1" fillId="0" borderId="0" xfId="1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right" vertical="center"/>
    </xf>
    <xf numFmtId="0" fontId="1" fillId="2" borderId="2" xfId="1" applyNumberFormat="1" applyFont="1" applyFill="1" applyBorder="1" applyAlignment="1">
      <alignment horizontal="center" vertical="center"/>
    </xf>
    <xf numFmtId="0" fontId="1" fillId="2" borderId="8" xfId="1" applyNumberFormat="1" applyFont="1" applyFill="1" applyBorder="1" applyAlignment="1">
      <alignment horizontal="center" vertical="center"/>
    </xf>
    <xf numFmtId="0" fontId="1" fillId="2" borderId="3" xfId="1" applyNumberFormat="1" applyFont="1" applyFill="1" applyBorder="1" applyAlignment="1">
      <alignment horizontal="center" vertical="center"/>
    </xf>
    <xf numFmtId="0" fontId="1" fillId="2" borderId="9" xfId="1" applyNumberFormat="1" applyFont="1" applyFill="1" applyBorder="1" applyAlignment="1">
      <alignment horizontal="center" vertical="center"/>
    </xf>
    <xf numFmtId="0" fontId="1" fillId="2" borderId="6" xfId="1" applyNumberFormat="1" applyFont="1" applyFill="1" applyBorder="1" applyAlignment="1">
      <alignment horizontal="distributed" vertical="center"/>
    </xf>
    <xf numFmtId="0" fontId="3" fillId="2" borderId="3" xfId="1" applyNumberFormat="1" applyFont="1" applyFill="1" applyBorder="1" applyAlignment="1">
      <alignment horizontal="distributed" vertical="center"/>
    </xf>
    <xf numFmtId="0" fontId="3" fillId="2" borderId="5" xfId="1" applyNumberFormat="1" applyFont="1" applyFill="1" applyBorder="1" applyAlignment="1">
      <alignment horizontal="distributed" vertical="center"/>
    </xf>
    <xf numFmtId="0" fontId="3" fillId="2" borderId="3" xfId="1" applyNumberFormat="1" applyFont="1" applyFill="1" applyBorder="1" applyAlignment="1">
      <alignment horizontal="center" vertical="center"/>
    </xf>
    <xf numFmtId="0" fontId="3" fillId="2" borderId="7" xfId="1" applyNumberFormat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/>
    </xf>
    <xf numFmtId="0" fontId="3" fillId="2" borderId="11" xfId="1" applyNumberFormat="1" applyFont="1" applyFill="1" applyBorder="1" applyAlignment="1">
      <alignment horizontal="center" vertical="center"/>
    </xf>
    <xf numFmtId="38" fontId="1" fillId="0" borderId="13" xfId="1" applyNumberFormat="1" applyFont="1" applyFill="1" applyBorder="1" applyAlignment="1">
      <alignment horizontal="right" vertical="center"/>
    </xf>
    <xf numFmtId="38" fontId="1" fillId="0" borderId="12" xfId="1" applyNumberFormat="1" applyFont="1" applyFill="1" applyBorder="1" applyAlignment="1">
      <alignment horizontal="right" vertical="center"/>
    </xf>
    <xf numFmtId="38" fontId="1" fillId="0" borderId="9" xfId="1" applyNumberFormat="1" applyFont="1" applyFill="1" applyBorder="1" applyAlignment="1">
      <alignment horizontal="right" vertical="center"/>
    </xf>
    <xf numFmtId="38" fontId="1" fillId="3" borderId="9" xfId="1" applyNumberFormat="1" applyFont="1" applyFill="1" applyBorder="1" applyAlignment="1">
      <alignment horizontal="right" vertical="center"/>
    </xf>
    <xf numFmtId="38" fontId="1" fillId="0" borderId="11" xfId="1" applyNumberFormat="1" applyFont="1" applyFill="1" applyBorder="1" applyAlignment="1">
      <alignment horizontal="right" vertical="center"/>
    </xf>
    <xf numFmtId="38" fontId="1" fillId="0" borderId="14" xfId="1" applyNumberFormat="1" applyFont="1" applyFill="1" applyBorder="1" applyAlignment="1">
      <alignment horizontal="right" vertical="center"/>
    </xf>
    <xf numFmtId="38" fontId="1" fillId="0" borderId="15" xfId="1" applyNumberFormat="1" applyFont="1" applyFill="1" applyBorder="1" applyAlignment="1">
      <alignment horizontal="right" vertical="center"/>
    </xf>
    <xf numFmtId="38" fontId="1" fillId="0" borderId="19" xfId="1" applyNumberFormat="1" applyFont="1" applyFill="1" applyBorder="1" applyAlignment="1">
      <alignment horizontal="right" vertical="center"/>
    </xf>
    <xf numFmtId="38" fontId="1" fillId="0" borderId="18" xfId="1" applyNumberFormat="1" applyFont="1" applyFill="1" applyBorder="1" applyAlignment="1">
      <alignment horizontal="right" vertical="center"/>
    </xf>
    <xf numFmtId="38" fontId="1" fillId="0" borderId="17" xfId="1" applyNumberFormat="1" applyFont="1" applyFill="1" applyBorder="1" applyAlignment="1">
      <alignment horizontal="right" vertical="center"/>
    </xf>
    <xf numFmtId="0" fontId="1" fillId="2" borderId="16" xfId="1" applyNumberFormat="1" applyFont="1" applyFill="1" applyBorder="1" applyAlignment="1">
      <alignment horizontal="center" vertical="center"/>
    </xf>
    <xf numFmtId="38" fontId="1" fillId="3" borderId="17" xfId="1" applyNumberFormat="1" applyFont="1" applyFill="1" applyBorder="1" applyAlignment="1">
      <alignment horizontal="right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distributed" vertical="center"/>
    </xf>
    <xf numFmtId="0" fontId="3" fillId="2" borderId="3" xfId="1" applyFill="1" applyBorder="1" applyAlignment="1">
      <alignment horizontal="distributed" vertical="center"/>
    </xf>
    <xf numFmtId="0" fontId="3" fillId="2" borderId="5" xfId="1" applyFill="1" applyBorder="1" applyAlignment="1">
      <alignment horizontal="distributed" vertical="center"/>
    </xf>
    <xf numFmtId="0" fontId="3" fillId="2" borderId="3" xfId="1" applyFill="1" applyBorder="1" applyAlignment="1">
      <alignment horizontal="center" vertical="center"/>
    </xf>
    <xf numFmtId="0" fontId="3" fillId="2" borderId="7" xfId="1" applyFill="1" applyBorder="1" applyAlignment="1">
      <alignment horizontal="center" vertical="center"/>
    </xf>
    <xf numFmtId="0" fontId="3" fillId="2" borderId="9" xfId="1" applyFill="1" applyBorder="1" applyAlignment="1">
      <alignment horizontal="center" vertical="center"/>
    </xf>
    <xf numFmtId="0" fontId="3" fillId="2" borderId="11" xfId="1" applyFill="1" applyBorder="1" applyAlignment="1">
      <alignment horizontal="center" vertical="center"/>
    </xf>
    <xf numFmtId="38" fontId="1" fillId="0" borderId="13" xfId="1" applyNumberFormat="1" applyFont="1" applyBorder="1" applyAlignment="1">
      <alignment horizontal="right" vertical="center"/>
    </xf>
    <xf numFmtId="38" fontId="1" fillId="0" borderId="12" xfId="1" applyNumberFormat="1" applyFont="1" applyBorder="1" applyAlignment="1">
      <alignment horizontal="right" vertical="center"/>
    </xf>
    <xf numFmtId="0" fontId="2" fillId="0" borderId="0" xfId="1" applyFont="1" applyAlignment="1">
      <alignment horizontal="distributed" vertical="center"/>
    </xf>
    <xf numFmtId="0" fontId="1" fillId="0" borderId="0" xfId="1" applyFont="1" applyAlignment="1">
      <alignment horizontal="center" vertical="center"/>
    </xf>
    <xf numFmtId="0" fontId="1" fillId="0" borderId="1" xfId="1" applyFont="1" applyBorder="1" applyAlignment="1">
      <alignment horizontal="right" vertical="center"/>
    </xf>
    <xf numFmtId="38" fontId="1" fillId="0" borderId="11" xfId="1" applyNumberFormat="1" applyFont="1" applyBorder="1" applyAlignment="1">
      <alignment horizontal="right" vertical="center"/>
    </xf>
    <xf numFmtId="38" fontId="1" fillId="0" borderId="9" xfId="1" applyNumberFormat="1" applyFont="1" applyBorder="1" applyAlignment="1">
      <alignment horizontal="right" vertical="center"/>
    </xf>
    <xf numFmtId="38" fontId="1" fillId="0" borderId="14" xfId="1" applyNumberFormat="1" applyFont="1" applyBorder="1" applyAlignment="1">
      <alignment horizontal="right" vertical="center"/>
    </xf>
    <xf numFmtId="38" fontId="1" fillId="0" borderId="15" xfId="1" applyNumberFormat="1" applyFont="1" applyBorder="1" applyAlignment="1">
      <alignment horizontal="right" vertical="center"/>
    </xf>
    <xf numFmtId="0" fontId="1" fillId="2" borderId="16" xfId="1" applyFont="1" applyFill="1" applyBorder="1" applyAlignment="1">
      <alignment horizontal="center" vertical="center"/>
    </xf>
    <xf numFmtId="38" fontId="1" fillId="0" borderId="17" xfId="1" applyNumberFormat="1" applyFont="1" applyBorder="1" applyAlignment="1">
      <alignment horizontal="right" vertical="center"/>
    </xf>
    <xf numFmtId="38" fontId="1" fillId="0" borderId="18" xfId="1" applyNumberFormat="1" applyFont="1" applyBorder="1" applyAlignment="1">
      <alignment horizontal="right" vertical="center"/>
    </xf>
    <xf numFmtId="38" fontId="1" fillId="0" borderId="19" xfId="1" applyNumberFormat="1" applyFont="1" applyBorder="1" applyAlignment="1">
      <alignment horizontal="right" vertical="center"/>
    </xf>
    <xf numFmtId="0" fontId="1" fillId="0" borderId="0" xfId="1" applyFont="1" applyAlignment="1">
      <alignment horizontal="distributed" vertical="center"/>
    </xf>
    <xf numFmtId="0" fontId="1" fillId="0" borderId="20" xfId="1" applyFont="1" applyBorder="1" applyAlignment="1">
      <alignment horizontal="left" vertical="center"/>
    </xf>
    <xf numFmtId="0" fontId="1" fillId="0" borderId="21" xfId="1" applyFont="1" applyBorder="1" applyAlignment="1">
      <alignment horizontal="left" vertical="center"/>
    </xf>
    <xf numFmtId="0" fontId="1" fillId="0" borderId="0" xfId="1" applyFont="1" applyAlignment="1">
      <alignment horizontal="left" vertical="center"/>
    </xf>
    <xf numFmtId="38" fontId="1" fillId="0" borderId="9" xfId="3" quotePrefix="1" applyFont="1" applyBorder="1">
      <alignment vertical="center"/>
    </xf>
    <xf numFmtId="38" fontId="1" fillId="0" borderId="9" xfId="3" applyFont="1" applyBorder="1">
      <alignment vertical="center"/>
    </xf>
    <xf numFmtId="38" fontId="1" fillId="0" borderId="9" xfId="3" applyFont="1" applyBorder="1" applyProtection="1">
      <alignment vertical="center"/>
      <protection locked="0"/>
    </xf>
  </cellXfs>
  <cellStyles count="4">
    <cellStyle name="桁区切り 2" xfId="3" xr:uid="{00000000-0005-0000-0000-000000000000}"/>
    <cellStyle name="標準" xfId="0" builtinId="0"/>
    <cellStyle name="標準 2" xfId="1" xr:uid="{00000000-0005-0000-0000-000002000000}"/>
    <cellStyle name="標準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R32"/>
  <sheetViews>
    <sheetView tabSelected="1" zoomScaleNormal="100" workbookViewId="0"/>
  </sheetViews>
  <sheetFormatPr defaultRowHeight="13.5" x14ac:dyDescent="0.15"/>
  <cols>
    <col min="1" max="1" width="8.125" style="1" customWidth="1"/>
    <col min="2" max="2" width="7.5" style="1" customWidth="1"/>
    <col min="3" max="4" width="7.625" style="1" customWidth="1"/>
    <col min="5" max="10" width="7.5" style="1" customWidth="1"/>
    <col min="11" max="12" width="7.625" style="1" customWidth="1"/>
    <col min="13" max="16" width="7.5" style="1" customWidth="1"/>
    <col min="17" max="17" width="8.125" style="1" customWidth="1"/>
    <col min="18" max="18" width="9" style="1" customWidth="1"/>
    <col min="19" max="16384" width="9" style="1"/>
  </cols>
  <sheetData>
    <row r="1" spans="1:18" s="11" customFormat="1" ht="13.7" customHeight="1" x14ac:dyDescent="0.15">
      <c r="A1" s="12"/>
      <c r="B1" s="12"/>
      <c r="C1" s="12"/>
      <c r="D1" s="12"/>
      <c r="E1" s="12"/>
      <c r="F1" s="12"/>
      <c r="G1" s="32" t="s">
        <v>0</v>
      </c>
      <c r="H1" s="32"/>
      <c r="I1" s="32"/>
      <c r="J1" s="32"/>
      <c r="K1" s="32"/>
      <c r="L1" s="32"/>
      <c r="M1" s="12"/>
      <c r="N1" s="12"/>
      <c r="O1" s="12"/>
      <c r="P1" s="12"/>
      <c r="Q1" s="12"/>
    </row>
    <row r="2" spans="1:18" s="11" customFormat="1" x14ac:dyDescent="0.15">
      <c r="A2" s="12"/>
      <c r="B2" s="12"/>
      <c r="C2" s="12"/>
      <c r="D2" s="12"/>
      <c r="E2" s="12"/>
      <c r="F2" s="12"/>
      <c r="G2" s="12"/>
      <c r="H2" s="33" t="s">
        <v>30</v>
      </c>
      <c r="I2" s="33"/>
      <c r="J2" s="33"/>
      <c r="K2" s="33"/>
      <c r="L2" s="15"/>
      <c r="M2" s="12"/>
      <c r="N2" s="12"/>
      <c r="O2" s="12"/>
      <c r="P2" s="12"/>
      <c r="Q2" s="12"/>
    </row>
    <row r="3" spans="1:18" s="11" customFormat="1" x14ac:dyDescent="0.1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8" x14ac:dyDescent="0.15">
      <c r="A5" s="2"/>
      <c r="B5" s="3" t="s">
        <v>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4" t="s">
        <v>2</v>
      </c>
      <c r="Q5" s="34"/>
      <c r="R5" s="34"/>
    </row>
    <row r="6" spans="1:18" x14ac:dyDescent="0.15">
      <c r="A6" s="35" t="s">
        <v>3</v>
      </c>
      <c r="B6" s="37" t="s">
        <v>4</v>
      </c>
      <c r="C6" s="37" t="s">
        <v>5</v>
      </c>
      <c r="D6" s="37"/>
      <c r="E6" s="37"/>
      <c r="F6" s="4" t="s">
        <v>4</v>
      </c>
      <c r="G6" s="5"/>
      <c r="H6" s="39" t="s">
        <v>6</v>
      </c>
      <c r="I6" s="40"/>
      <c r="J6" s="40"/>
      <c r="K6" s="40"/>
      <c r="L6" s="40"/>
      <c r="M6" s="40"/>
      <c r="N6" s="41"/>
      <c r="O6" s="6"/>
      <c r="P6" s="42" t="s">
        <v>7</v>
      </c>
      <c r="Q6" s="42"/>
      <c r="R6" s="43"/>
    </row>
    <row r="7" spans="1:18" x14ac:dyDescent="0.15">
      <c r="A7" s="36"/>
      <c r="B7" s="38"/>
      <c r="C7" s="38" t="s">
        <v>8</v>
      </c>
      <c r="D7" s="7" t="s">
        <v>9</v>
      </c>
      <c r="E7" s="38" t="s">
        <v>10</v>
      </c>
      <c r="F7" s="8" t="s">
        <v>11</v>
      </c>
      <c r="G7" s="38" t="s">
        <v>12</v>
      </c>
      <c r="H7" s="38"/>
      <c r="I7" s="38"/>
      <c r="J7" s="38" t="s">
        <v>13</v>
      </c>
      <c r="K7" s="38"/>
      <c r="L7" s="38"/>
      <c r="M7" s="38" t="s">
        <v>14</v>
      </c>
      <c r="N7" s="38"/>
      <c r="O7" s="38"/>
      <c r="P7" s="44"/>
      <c r="Q7" s="44"/>
      <c r="R7" s="45"/>
    </row>
    <row r="8" spans="1:18" x14ac:dyDescent="0.15">
      <c r="A8" s="36"/>
      <c r="B8" s="38"/>
      <c r="C8" s="38"/>
      <c r="D8" s="7" t="s">
        <v>15</v>
      </c>
      <c r="E8" s="44"/>
      <c r="F8" s="9" t="s">
        <v>16</v>
      </c>
      <c r="G8" s="7" t="s">
        <v>17</v>
      </c>
      <c r="H8" s="7" t="s">
        <v>18</v>
      </c>
      <c r="I8" s="7" t="s">
        <v>19</v>
      </c>
      <c r="J8" s="7" t="s">
        <v>17</v>
      </c>
      <c r="K8" s="7" t="s">
        <v>18</v>
      </c>
      <c r="L8" s="7" t="s">
        <v>19</v>
      </c>
      <c r="M8" s="7" t="s">
        <v>17</v>
      </c>
      <c r="N8" s="7" t="s">
        <v>18</v>
      </c>
      <c r="O8" s="7" t="s">
        <v>19</v>
      </c>
      <c r="P8" s="7" t="s">
        <v>17</v>
      </c>
      <c r="Q8" s="7" t="s">
        <v>18</v>
      </c>
      <c r="R8" s="10" t="s">
        <v>20</v>
      </c>
    </row>
    <row r="9" spans="1:18" x14ac:dyDescent="0.15">
      <c r="A9" s="36" t="s">
        <v>21</v>
      </c>
      <c r="B9" s="46">
        <f>SUM(B11:B26)</f>
        <v>1522034</v>
      </c>
      <c r="C9" s="46">
        <f>SUM('1月:12月'!C9)</f>
        <v>110398</v>
      </c>
      <c r="D9" s="14">
        <f>SUM('1月:12月'!D9)</f>
        <v>15392</v>
      </c>
      <c r="E9" s="46">
        <f>SUM(C9:D10)</f>
        <v>133678</v>
      </c>
      <c r="F9" s="46">
        <f>B9+E9</f>
        <v>1655712</v>
      </c>
      <c r="G9" s="46">
        <f t="shared" ref="G9:R9" si="0">SUM(G11:G26)</f>
        <v>175783</v>
      </c>
      <c r="H9" s="46">
        <f t="shared" si="0"/>
        <v>711861</v>
      </c>
      <c r="I9" s="46">
        <f t="shared" si="0"/>
        <v>887644</v>
      </c>
      <c r="J9" s="46">
        <f t="shared" si="0"/>
        <v>189401</v>
      </c>
      <c r="K9" s="46">
        <f t="shared" si="0"/>
        <v>879711</v>
      </c>
      <c r="L9" s="46">
        <f t="shared" si="0"/>
        <v>1069112</v>
      </c>
      <c r="M9" s="46">
        <f t="shared" si="0"/>
        <v>2929</v>
      </c>
      <c r="N9" s="46">
        <f t="shared" si="0"/>
        <v>24939</v>
      </c>
      <c r="O9" s="46">
        <f t="shared" si="0"/>
        <v>27868</v>
      </c>
      <c r="P9" s="46">
        <f t="shared" si="0"/>
        <v>368113</v>
      </c>
      <c r="Q9" s="46">
        <f t="shared" si="0"/>
        <v>1616511</v>
      </c>
      <c r="R9" s="50">
        <f t="shared" si="0"/>
        <v>1984624</v>
      </c>
    </row>
    <row r="10" spans="1:18" x14ac:dyDescent="0.15">
      <c r="A10" s="36"/>
      <c r="B10" s="47"/>
      <c r="C10" s="47"/>
      <c r="D10" s="14">
        <f>SUM('1月:12月'!D10)</f>
        <v>7888</v>
      </c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50"/>
    </row>
    <row r="11" spans="1:18" x14ac:dyDescent="0.15">
      <c r="A11" s="36" t="s">
        <v>22</v>
      </c>
      <c r="B11" s="46">
        <f>SUM('1月:12月'!B11)</f>
        <v>13865</v>
      </c>
      <c r="C11" s="49"/>
      <c r="D11" s="49"/>
      <c r="E11" s="49"/>
      <c r="F11" s="46">
        <f>B11</f>
        <v>13865</v>
      </c>
      <c r="G11" s="46">
        <f>SUM('1月:12月'!G11)</f>
        <v>255</v>
      </c>
      <c r="H11" s="46">
        <f>SUM('1月:12月'!H11)</f>
        <v>12736</v>
      </c>
      <c r="I11" s="48">
        <f>SUM(G11:H12)</f>
        <v>12991</v>
      </c>
      <c r="J11" s="46">
        <f>SUM('1月:12月'!J11)</f>
        <v>0</v>
      </c>
      <c r="K11" s="46">
        <f>SUM('1月:12月'!K11)</f>
        <v>5806</v>
      </c>
      <c r="L11" s="48">
        <f>SUM(J11:K12)</f>
        <v>5806</v>
      </c>
      <c r="M11" s="46">
        <f>SUM('1月:12月'!M11)</f>
        <v>232</v>
      </c>
      <c r="N11" s="46">
        <f>SUM('1月:12月'!N11)</f>
        <v>4151</v>
      </c>
      <c r="O11" s="48">
        <f>SUM(M11:N12)</f>
        <v>4383</v>
      </c>
      <c r="P11" s="48">
        <f>G11+J11+M11</f>
        <v>487</v>
      </c>
      <c r="Q11" s="48">
        <f>H11+K11+N11</f>
        <v>22693</v>
      </c>
      <c r="R11" s="51">
        <f>SUM(P11:Q12)</f>
        <v>23180</v>
      </c>
    </row>
    <row r="12" spans="1:18" x14ac:dyDescent="0.15">
      <c r="A12" s="36"/>
      <c r="B12" s="47"/>
      <c r="C12" s="49"/>
      <c r="D12" s="49"/>
      <c r="E12" s="49"/>
      <c r="F12" s="47"/>
      <c r="G12" s="47"/>
      <c r="H12" s="47"/>
      <c r="I12" s="48"/>
      <c r="J12" s="47"/>
      <c r="K12" s="47"/>
      <c r="L12" s="48"/>
      <c r="M12" s="47"/>
      <c r="N12" s="47"/>
      <c r="O12" s="48"/>
      <c r="P12" s="48"/>
      <c r="Q12" s="48"/>
      <c r="R12" s="52"/>
    </row>
    <row r="13" spans="1:18" x14ac:dyDescent="0.15">
      <c r="A13" s="36" t="s">
        <v>23</v>
      </c>
      <c r="B13" s="46">
        <f>SUM('1月:12月'!B13)</f>
        <v>58617</v>
      </c>
      <c r="C13" s="49"/>
      <c r="D13" s="49"/>
      <c r="E13" s="49"/>
      <c r="F13" s="46">
        <f>B13</f>
        <v>58617</v>
      </c>
      <c r="G13" s="46">
        <f>SUM('1月:12月'!G13)</f>
        <v>11801</v>
      </c>
      <c r="H13" s="46">
        <f>SUM('1月:12月'!H13)</f>
        <v>48094</v>
      </c>
      <c r="I13" s="48">
        <f>SUM(G13:H14)</f>
        <v>59895</v>
      </c>
      <c r="J13" s="46">
        <f>SUM('1月:12月'!J13)</f>
        <v>0</v>
      </c>
      <c r="K13" s="46">
        <f>SUM('1月:12月'!K13)</f>
        <v>83584</v>
      </c>
      <c r="L13" s="48">
        <f>SUM(J13:K14)</f>
        <v>83584</v>
      </c>
      <c r="M13" s="46">
        <f>SUM('1月:12月'!M13)</f>
        <v>50</v>
      </c>
      <c r="N13" s="46">
        <f>SUM('1月:12月'!N13)</f>
        <v>1635</v>
      </c>
      <c r="O13" s="48">
        <f>SUM(M13:N14)</f>
        <v>1685</v>
      </c>
      <c r="P13" s="48">
        <f>G13+J13+M13</f>
        <v>11851</v>
      </c>
      <c r="Q13" s="48">
        <f>H13+K13+N13</f>
        <v>133313</v>
      </c>
      <c r="R13" s="51">
        <f>SUM(P13:Q14)</f>
        <v>145164</v>
      </c>
    </row>
    <row r="14" spans="1:18" x14ac:dyDescent="0.15">
      <c r="A14" s="36"/>
      <c r="B14" s="47"/>
      <c r="C14" s="49"/>
      <c r="D14" s="49"/>
      <c r="E14" s="49"/>
      <c r="F14" s="47"/>
      <c r="G14" s="47"/>
      <c r="H14" s="47"/>
      <c r="I14" s="48"/>
      <c r="J14" s="47"/>
      <c r="K14" s="47"/>
      <c r="L14" s="48"/>
      <c r="M14" s="47"/>
      <c r="N14" s="47"/>
      <c r="O14" s="48"/>
      <c r="P14" s="48"/>
      <c r="Q14" s="48"/>
      <c r="R14" s="52"/>
    </row>
    <row r="15" spans="1:18" x14ac:dyDescent="0.15">
      <c r="A15" s="36" t="s">
        <v>24</v>
      </c>
      <c r="B15" s="46">
        <f>SUM('1月:12月'!B15)</f>
        <v>459960</v>
      </c>
      <c r="C15" s="49"/>
      <c r="D15" s="49"/>
      <c r="E15" s="49"/>
      <c r="F15" s="46">
        <f>B15</f>
        <v>459960</v>
      </c>
      <c r="G15" s="46">
        <f>SUM('1月:12月'!G15)</f>
        <v>68012</v>
      </c>
      <c r="H15" s="46">
        <f>SUM('1月:12月'!H15)</f>
        <v>186323</v>
      </c>
      <c r="I15" s="48">
        <f>SUM(G15:H16)</f>
        <v>254335</v>
      </c>
      <c r="J15" s="46">
        <f>SUM('1月:12月'!J15)</f>
        <v>48130</v>
      </c>
      <c r="K15" s="46">
        <f>SUM('1月:12月'!K15)</f>
        <v>229544</v>
      </c>
      <c r="L15" s="48">
        <f>SUM(J15:K16)</f>
        <v>277674</v>
      </c>
      <c r="M15" s="46">
        <f>SUM('1月:12月'!M15)</f>
        <v>791</v>
      </c>
      <c r="N15" s="46">
        <f>SUM('1月:12月'!N15)</f>
        <v>7967</v>
      </c>
      <c r="O15" s="48">
        <f>SUM(M15:N16)</f>
        <v>8758</v>
      </c>
      <c r="P15" s="48">
        <f>G15+J15+M15</f>
        <v>116933</v>
      </c>
      <c r="Q15" s="48">
        <f>H15+K15+N15</f>
        <v>423834</v>
      </c>
      <c r="R15" s="51">
        <f>SUM(P15:Q16)</f>
        <v>540767</v>
      </c>
    </row>
    <row r="16" spans="1:18" x14ac:dyDescent="0.15">
      <c r="A16" s="36"/>
      <c r="B16" s="47"/>
      <c r="C16" s="49"/>
      <c r="D16" s="49"/>
      <c r="E16" s="49"/>
      <c r="F16" s="47"/>
      <c r="G16" s="47"/>
      <c r="H16" s="47"/>
      <c r="I16" s="48"/>
      <c r="J16" s="47"/>
      <c r="K16" s="47"/>
      <c r="L16" s="48"/>
      <c r="M16" s="47"/>
      <c r="N16" s="47"/>
      <c r="O16" s="48"/>
      <c r="P16" s="48"/>
      <c r="Q16" s="48"/>
      <c r="R16" s="52"/>
    </row>
    <row r="17" spans="1:18" x14ac:dyDescent="0.15">
      <c r="A17" s="36" t="s">
        <v>25</v>
      </c>
      <c r="B17" s="46">
        <f>SUM('1月:12月'!B17)</f>
        <v>331969</v>
      </c>
      <c r="C17" s="49"/>
      <c r="D17" s="49"/>
      <c r="E17" s="49"/>
      <c r="F17" s="46">
        <f>B17</f>
        <v>331969</v>
      </c>
      <c r="G17" s="46">
        <f>SUM('1月:12月'!G17)</f>
        <v>35345</v>
      </c>
      <c r="H17" s="46">
        <f>SUM('1月:12月'!H17)</f>
        <v>142166</v>
      </c>
      <c r="I17" s="48">
        <f>SUM(G17:H18)</f>
        <v>177511</v>
      </c>
      <c r="J17" s="46">
        <f>SUM('1月:12月'!J17)</f>
        <v>19425</v>
      </c>
      <c r="K17" s="46">
        <f>SUM('1月:12月'!K17)</f>
        <v>199438</v>
      </c>
      <c r="L17" s="48">
        <f>SUM(J17:K18)</f>
        <v>218863</v>
      </c>
      <c r="M17" s="46">
        <f>SUM('1月:12月'!M17)</f>
        <v>618</v>
      </c>
      <c r="N17" s="46">
        <f>SUM('1月:12月'!N17)</f>
        <v>2347</v>
      </c>
      <c r="O17" s="48">
        <f>SUM(M17:N18)</f>
        <v>2965</v>
      </c>
      <c r="P17" s="48">
        <f>G17+J17+M17</f>
        <v>55388</v>
      </c>
      <c r="Q17" s="48">
        <f>H17+K17+N17</f>
        <v>343951</v>
      </c>
      <c r="R17" s="51">
        <f>SUM(P17:Q18)</f>
        <v>399339</v>
      </c>
    </row>
    <row r="18" spans="1:18" x14ac:dyDescent="0.15">
      <c r="A18" s="36"/>
      <c r="B18" s="47"/>
      <c r="C18" s="49"/>
      <c r="D18" s="49"/>
      <c r="E18" s="49"/>
      <c r="F18" s="47"/>
      <c r="G18" s="47"/>
      <c r="H18" s="47"/>
      <c r="I18" s="48"/>
      <c r="J18" s="47"/>
      <c r="K18" s="47"/>
      <c r="L18" s="48"/>
      <c r="M18" s="47"/>
      <c r="N18" s="47"/>
      <c r="O18" s="48"/>
      <c r="P18" s="48"/>
      <c r="Q18" s="48"/>
      <c r="R18" s="52"/>
    </row>
    <row r="19" spans="1:18" x14ac:dyDescent="0.15">
      <c r="A19" s="36" t="s">
        <v>26</v>
      </c>
      <c r="B19" s="46">
        <f>SUM('1月:12月'!B19)</f>
        <v>241336</v>
      </c>
      <c r="C19" s="49"/>
      <c r="D19" s="49"/>
      <c r="E19" s="49"/>
      <c r="F19" s="46">
        <f>B19</f>
        <v>241336</v>
      </c>
      <c r="G19" s="46">
        <f>SUM('1月:12月'!G19)</f>
        <v>18973</v>
      </c>
      <c r="H19" s="46">
        <f>SUM('1月:12月'!H19)</f>
        <v>173400</v>
      </c>
      <c r="I19" s="48">
        <f>SUM(G19:H20)</f>
        <v>192373</v>
      </c>
      <c r="J19" s="46">
        <f>SUM('1月:12月'!J19)</f>
        <v>104642</v>
      </c>
      <c r="K19" s="46">
        <f>SUM('1月:12月'!K19)</f>
        <v>109214</v>
      </c>
      <c r="L19" s="48">
        <f>SUM(J19:K20)</f>
        <v>213856</v>
      </c>
      <c r="M19" s="46">
        <f>SUM('1月:12月'!M19)</f>
        <v>215</v>
      </c>
      <c r="N19" s="46">
        <f>SUM('1月:12月'!N19)</f>
        <v>2484</v>
      </c>
      <c r="O19" s="48">
        <f>SUM(M19:N20)</f>
        <v>2699</v>
      </c>
      <c r="P19" s="48">
        <f>G19+J19+M19</f>
        <v>123830</v>
      </c>
      <c r="Q19" s="48">
        <f>H19+K19+N19</f>
        <v>285098</v>
      </c>
      <c r="R19" s="51">
        <f>SUM(P19:Q20)</f>
        <v>408928</v>
      </c>
    </row>
    <row r="20" spans="1:18" x14ac:dyDescent="0.15">
      <c r="A20" s="36"/>
      <c r="B20" s="47"/>
      <c r="C20" s="49"/>
      <c r="D20" s="49"/>
      <c r="E20" s="49"/>
      <c r="F20" s="47"/>
      <c r="G20" s="47"/>
      <c r="H20" s="47"/>
      <c r="I20" s="48"/>
      <c r="J20" s="47"/>
      <c r="K20" s="47"/>
      <c r="L20" s="48"/>
      <c r="M20" s="47"/>
      <c r="N20" s="47"/>
      <c r="O20" s="48"/>
      <c r="P20" s="48"/>
      <c r="Q20" s="48"/>
      <c r="R20" s="52"/>
    </row>
    <row r="21" spans="1:18" x14ac:dyDescent="0.15">
      <c r="A21" s="36" t="s">
        <v>27</v>
      </c>
      <c r="B21" s="46">
        <f>SUM('1月:12月'!B21)</f>
        <v>238887</v>
      </c>
      <c r="C21" s="49"/>
      <c r="D21" s="49"/>
      <c r="E21" s="49"/>
      <c r="F21" s="46">
        <f>B21</f>
        <v>238887</v>
      </c>
      <c r="G21" s="46">
        <f>SUM('1月:12月'!G21)</f>
        <v>18413</v>
      </c>
      <c r="H21" s="46">
        <f>SUM('1月:12月'!H21)</f>
        <v>60088</v>
      </c>
      <c r="I21" s="48">
        <f>SUM(G21:H22)</f>
        <v>78501</v>
      </c>
      <c r="J21" s="46">
        <f>SUM('1月:12月'!J21)</f>
        <v>13568</v>
      </c>
      <c r="K21" s="46">
        <f>SUM('1月:12月'!K21)</f>
        <v>157303</v>
      </c>
      <c r="L21" s="48">
        <f>SUM(J21:K22)</f>
        <v>170871</v>
      </c>
      <c r="M21" s="46">
        <f>SUM('1月:12月'!M21)</f>
        <v>717</v>
      </c>
      <c r="N21" s="46">
        <f>SUM('1月:12月'!N21)</f>
        <v>2413</v>
      </c>
      <c r="O21" s="48">
        <f>SUM(M21:N22)</f>
        <v>3130</v>
      </c>
      <c r="P21" s="48">
        <f>G21+J21+M21</f>
        <v>32698</v>
      </c>
      <c r="Q21" s="48">
        <f>H21+K21+N21</f>
        <v>219804</v>
      </c>
      <c r="R21" s="51">
        <f>SUM(P21:Q22)</f>
        <v>252502</v>
      </c>
    </row>
    <row r="22" spans="1:18" x14ac:dyDescent="0.15">
      <c r="A22" s="36"/>
      <c r="B22" s="47"/>
      <c r="C22" s="49"/>
      <c r="D22" s="49"/>
      <c r="E22" s="49"/>
      <c r="F22" s="47"/>
      <c r="G22" s="47"/>
      <c r="H22" s="47"/>
      <c r="I22" s="48"/>
      <c r="J22" s="47"/>
      <c r="K22" s="47"/>
      <c r="L22" s="48"/>
      <c r="M22" s="47"/>
      <c r="N22" s="47"/>
      <c r="O22" s="48"/>
      <c r="P22" s="48"/>
      <c r="Q22" s="48"/>
      <c r="R22" s="52"/>
    </row>
    <row r="23" spans="1:18" x14ac:dyDescent="0.15">
      <c r="A23" s="36" t="s">
        <v>28</v>
      </c>
      <c r="B23" s="46">
        <f>SUM('1月:12月'!B23)</f>
        <v>16064</v>
      </c>
      <c r="C23" s="49"/>
      <c r="D23" s="49"/>
      <c r="E23" s="49"/>
      <c r="F23" s="46">
        <f>B23</f>
        <v>16064</v>
      </c>
      <c r="G23" s="46">
        <f>SUM('1月:12月'!G23)</f>
        <v>6133</v>
      </c>
      <c r="H23" s="46">
        <f>SUM('1月:12月'!H23)</f>
        <v>23712</v>
      </c>
      <c r="I23" s="48">
        <f>SUM(G23:H24)</f>
        <v>29845</v>
      </c>
      <c r="J23" s="46">
        <f>SUM('1月:12月'!J23)</f>
        <v>0</v>
      </c>
      <c r="K23" s="46">
        <f>SUM('1月:12月'!K23)</f>
        <v>0</v>
      </c>
      <c r="L23" s="48">
        <f>SUM(J23:K24)</f>
        <v>0</v>
      </c>
      <c r="M23" s="46">
        <f>SUM('1月:12月'!M23)</f>
        <v>169</v>
      </c>
      <c r="N23" s="46">
        <f>SUM('1月:12月'!N23)</f>
        <v>2064</v>
      </c>
      <c r="O23" s="48">
        <f>SUM(M23:N24)</f>
        <v>2233</v>
      </c>
      <c r="P23" s="48">
        <f>G23+J23+M23</f>
        <v>6302</v>
      </c>
      <c r="Q23" s="48">
        <f>H23+K23+N23</f>
        <v>25776</v>
      </c>
      <c r="R23" s="51">
        <f>SUM(P23:Q24)</f>
        <v>32078</v>
      </c>
    </row>
    <row r="24" spans="1:18" x14ac:dyDescent="0.15">
      <c r="A24" s="36"/>
      <c r="B24" s="47"/>
      <c r="C24" s="49"/>
      <c r="D24" s="49"/>
      <c r="E24" s="49"/>
      <c r="F24" s="47"/>
      <c r="G24" s="47"/>
      <c r="H24" s="47"/>
      <c r="I24" s="48"/>
      <c r="J24" s="47"/>
      <c r="K24" s="47"/>
      <c r="L24" s="48"/>
      <c r="M24" s="47"/>
      <c r="N24" s="47"/>
      <c r="O24" s="48"/>
      <c r="P24" s="48"/>
      <c r="Q24" s="48"/>
      <c r="R24" s="52"/>
    </row>
    <row r="25" spans="1:18" x14ac:dyDescent="0.15">
      <c r="A25" s="36" t="s">
        <v>29</v>
      </c>
      <c r="B25" s="46">
        <f>SUM('1月:12月'!B25)</f>
        <v>161336</v>
      </c>
      <c r="C25" s="49"/>
      <c r="D25" s="49"/>
      <c r="E25" s="49"/>
      <c r="F25" s="48">
        <f>B25</f>
        <v>161336</v>
      </c>
      <c r="G25" s="46">
        <f>SUM('1月:12月'!G25)</f>
        <v>16851</v>
      </c>
      <c r="H25" s="46">
        <f>SUM('1月:12月'!H25)</f>
        <v>65342</v>
      </c>
      <c r="I25" s="46">
        <f>SUM(G25:H26)</f>
        <v>82193</v>
      </c>
      <c r="J25" s="46">
        <f>SUM('1月:12月'!J25)</f>
        <v>3636</v>
      </c>
      <c r="K25" s="46">
        <f>SUM('1月:12月'!K25)</f>
        <v>94822</v>
      </c>
      <c r="L25" s="46">
        <f>SUM(J25:K26)</f>
        <v>98458</v>
      </c>
      <c r="M25" s="46">
        <f>SUM('1月:12月'!M25)</f>
        <v>137</v>
      </c>
      <c r="N25" s="46">
        <f>SUM('1月:12月'!N25)</f>
        <v>1878</v>
      </c>
      <c r="O25" s="46">
        <f>SUM(M25:N26)</f>
        <v>2015</v>
      </c>
      <c r="P25" s="48">
        <f>G25+J25+M25</f>
        <v>20624</v>
      </c>
      <c r="Q25" s="48">
        <f>H25+K25+N25</f>
        <v>162042</v>
      </c>
      <c r="R25" s="50">
        <f>SUM(P25:Q26)</f>
        <v>182666</v>
      </c>
    </row>
    <row r="26" spans="1:18" ht="14.25" thickBot="1" x14ac:dyDescent="0.2">
      <c r="A26" s="56"/>
      <c r="B26" s="54"/>
      <c r="C26" s="57"/>
      <c r="D26" s="57"/>
      <c r="E26" s="57"/>
      <c r="F26" s="55"/>
      <c r="G26" s="54"/>
      <c r="H26" s="54"/>
      <c r="I26" s="54"/>
      <c r="J26" s="54"/>
      <c r="K26" s="54"/>
      <c r="L26" s="54"/>
      <c r="M26" s="54"/>
      <c r="N26" s="54"/>
      <c r="O26" s="54"/>
      <c r="P26" s="55"/>
      <c r="Q26" s="55"/>
      <c r="R26" s="53"/>
    </row>
    <row r="27" spans="1:18" s="11" customFormat="1" x14ac:dyDescent="0.15">
      <c r="A27" s="12"/>
      <c r="B27" s="13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spans="1:18" s="11" customFormat="1" x14ac:dyDescent="0.1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8" s="11" customFormat="1" x14ac:dyDescent="0.15"/>
    <row r="30" spans="1:18" s="11" customFormat="1" x14ac:dyDescent="0.15"/>
    <row r="31" spans="1:18" s="11" customFormat="1" x14ac:dyDescent="0.15"/>
    <row r="32" spans="1:18" s="11" customFormat="1" x14ac:dyDescent="0.15"/>
  </sheetData>
  <mergeCells count="174">
    <mergeCell ref="A25:A26"/>
    <mergeCell ref="B25:B26"/>
    <mergeCell ref="C25:C26"/>
    <mergeCell ref="D25:D26"/>
    <mergeCell ref="E25:E26"/>
    <mergeCell ref="F25:F26"/>
    <mergeCell ref="I25:I26"/>
    <mergeCell ref="J25:J26"/>
    <mergeCell ref="K25:K26"/>
    <mergeCell ref="R25:R26"/>
    <mergeCell ref="G25:G26"/>
    <mergeCell ref="H25:H26"/>
    <mergeCell ref="Q25:Q26"/>
    <mergeCell ref="L25:L26"/>
    <mergeCell ref="M25:M26"/>
    <mergeCell ref="N25:N26"/>
    <mergeCell ref="O25:O26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P25:P26"/>
    <mergeCell ref="J21:J22"/>
    <mergeCell ref="A23:A24"/>
    <mergeCell ref="B23:B24"/>
    <mergeCell ref="C23:C24"/>
    <mergeCell ref="D23:D24"/>
    <mergeCell ref="E23:E24"/>
    <mergeCell ref="P21:P22"/>
    <mergeCell ref="Q21:Q22"/>
    <mergeCell ref="R21:R22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K21:K22"/>
    <mergeCell ref="L21:L22"/>
    <mergeCell ref="M21:M22"/>
    <mergeCell ref="N21:N22"/>
    <mergeCell ref="O21:O22"/>
    <mergeCell ref="O19:O20"/>
    <mergeCell ref="P19:P20"/>
    <mergeCell ref="Q19:Q20"/>
    <mergeCell ref="R19:R20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7:O18"/>
    <mergeCell ref="P17:P18"/>
    <mergeCell ref="Q17:Q18"/>
    <mergeCell ref="R17:R18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3:J14"/>
    <mergeCell ref="K13:K14"/>
    <mergeCell ref="L13:L14"/>
    <mergeCell ref="M13:M14"/>
    <mergeCell ref="N13:N14"/>
    <mergeCell ref="O15:O16"/>
    <mergeCell ref="P15:P16"/>
    <mergeCell ref="Q15:Q16"/>
    <mergeCell ref="R15:R16"/>
    <mergeCell ref="J15:J16"/>
    <mergeCell ref="K15:K16"/>
    <mergeCell ref="L15:L16"/>
    <mergeCell ref="M15:M16"/>
    <mergeCell ref="N15:N16"/>
    <mergeCell ref="O13:O14"/>
    <mergeCell ref="P13:P14"/>
    <mergeCell ref="Q13:Q14"/>
    <mergeCell ref="R13:R1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K9:K10"/>
    <mergeCell ref="L9:L10"/>
    <mergeCell ref="M9:M10"/>
    <mergeCell ref="N9:N10"/>
    <mergeCell ref="O9:O10"/>
    <mergeCell ref="P9:P10"/>
    <mergeCell ref="Q9:Q10"/>
    <mergeCell ref="R9:R10"/>
    <mergeCell ref="K11:K12"/>
    <mergeCell ref="L11:L12"/>
    <mergeCell ref="M11:M12"/>
    <mergeCell ref="N11:N12"/>
    <mergeCell ref="Q11:Q12"/>
    <mergeCell ref="R11:R12"/>
    <mergeCell ref="O11:O12"/>
    <mergeCell ref="P11:P12"/>
    <mergeCell ref="A9:A10"/>
    <mergeCell ref="B9:B10"/>
    <mergeCell ref="C9:C10"/>
    <mergeCell ref="E9:E10"/>
    <mergeCell ref="F9:F10"/>
    <mergeCell ref="G9:G10"/>
    <mergeCell ref="H9:H10"/>
    <mergeCell ref="I9:I10"/>
    <mergeCell ref="J9:J10"/>
    <mergeCell ref="F11:F12"/>
    <mergeCell ref="G11:G12"/>
    <mergeCell ref="H11:H12"/>
    <mergeCell ref="I11:I12"/>
    <mergeCell ref="J11:J12"/>
    <mergeCell ref="A11:A12"/>
    <mergeCell ref="B11:B12"/>
    <mergeCell ref="C11:C12"/>
    <mergeCell ref="D11:D12"/>
    <mergeCell ref="E11:E12"/>
    <mergeCell ref="G1:L1"/>
    <mergeCell ref="H2:K2"/>
    <mergeCell ref="P5:R5"/>
    <mergeCell ref="A6:A8"/>
    <mergeCell ref="B6:B8"/>
    <mergeCell ref="C6:E6"/>
    <mergeCell ref="H6:N6"/>
    <mergeCell ref="P6:R7"/>
    <mergeCell ref="C7:C8"/>
    <mergeCell ref="E7:E8"/>
    <mergeCell ref="G7:I7"/>
    <mergeCell ref="J7:L7"/>
    <mergeCell ref="M7:O7"/>
  </mergeCells>
  <phoneticPr fontId="2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866E4-3911-4166-A30B-569E90767F69}">
  <sheetPr>
    <pageSetUpPr fitToPage="1"/>
  </sheetPr>
  <dimension ref="A1:R35"/>
  <sheetViews>
    <sheetView zoomScaleNormal="100" workbookViewId="0"/>
  </sheetViews>
  <sheetFormatPr defaultRowHeight="13.5" x14ac:dyDescent="0.15"/>
  <cols>
    <col min="1" max="1" width="8.125" style="17" customWidth="1"/>
    <col min="2" max="2" width="7.5" style="17" customWidth="1"/>
    <col min="3" max="4" width="7.625" style="17" customWidth="1"/>
    <col min="5" max="10" width="7.5" style="17" customWidth="1"/>
    <col min="11" max="12" width="7.625" style="17" customWidth="1"/>
    <col min="13" max="16" width="7.5" style="17" customWidth="1"/>
    <col min="17" max="17" width="8.125" style="17" customWidth="1"/>
    <col min="18" max="18" width="9" style="17" customWidth="1"/>
    <col min="19" max="16384" width="9" style="17"/>
  </cols>
  <sheetData>
    <row r="1" spans="1:18" ht="13.7" customHeight="1" x14ac:dyDescent="0.15">
      <c r="A1" s="16"/>
      <c r="B1" s="16"/>
      <c r="C1" s="16"/>
      <c r="D1" s="16"/>
      <c r="E1" s="16"/>
      <c r="F1" s="16"/>
      <c r="G1" s="71" t="s">
        <v>0</v>
      </c>
      <c r="H1" s="71"/>
      <c r="I1" s="71"/>
      <c r="J1" s="71"/>
      <c r="K1" s="71"/>
      <c r="L1" s="71"/>
      <c r="M1" s="16"/>
      <c r="N1" s="16"/>
      <c r="O1" s="16"/>
      <c r="P1" s="16"/>
      <c r="Q1" s="16"/>
    </row>
    <row r="2" spans="1:18" x14ac:dyDescent="0.15">
      <c r="A2" s="16"/>
      <c r="B2" s="16"/>
      <c r="C2" s="16"/>
      <c r="D2" s="16"/>
      <c r="E2" s="16"/>
      <c r="F2" s="16"/>
      <c r="G2" s="16"/>
      <c r="H2" s="72" t="s">
        <v>48</v>
      </c>
      <c r="I2" s="72"/>
      <c r="J2" s="72"/>
      <c r="K2" s="72"/>
      <c r="L2" s="16"/>
      <c r="M2" s="16"/>
      <c r="N2" s="16"/>
      <c r="O2" s="16"/>
      <c r="P2" s="16"/>
      <c r="Q2" s="16"/>
    </row>
    <row r="3" spans="1:18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18" x14ac:dyDescent="0.1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8" ht="14.25" thickBot="1" x14ac:dyDescent="0.2">
      <c r="A5" s="16"/>
      <c r="B5" s="18" t="s">
        <v>1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73" t="s">
        <v>2</v>
      </c>
      <c r="Q5" s="73"/>
      <c r="R5" s="73"/>
    </row>
    <row r="6" spans="1:18" x14ac:dyDescent="0.15">
      <c r="A6" s="58" t="s">
        <v>3</v>
      </c>
      <c r="B6" s="60" t="s">
        <v>4</v>
      </c>
      <c r="C6" s="60" t="s">
        <v>5</v>
      </c>
      <c r="D6" s="60"/>
      <c r="E6" s="60"/>
      <c r="F6" s="19" t="s">
        <v>4</v>
      </c>
      <c r="G6" s="20"/>
      <c r="H6" s="62" t="s">
        <v>6</v>
      </c>
      <c r="I6" s="63"/>
      <c r="J6" s="63"/>
      <c r="K6" s="63"/>
      <c r="L6" s="63"/>
      <c r="M6" s="63"/>
      <c r="N6" s="64"/>
      <c r="O6" s="21"/>
      <c r="P6" s="65" t="s">
        <v>7</v>
      </c>
      <c r="Q6" s="65"/>
      <c r="R6" s="66"/>
    </row>
    <row r="7" spans="1:18" x14ac:dyDescent="0.15">
      <c r="A7" s="59"/>
      <c r="B7" s="61"/>
      <c r="C7" s="61" t="s">
        <v>8</v>
      </c>
      <c r="D7" s="31" t="s">
        <v>9</v>
      </c>
      <c r="E7" s="61" t="s">
        <v>10</v>
      </c>
      <c r="F7" s="22" t="s">
        <v>11</v>
      </c>
      <c r="G7" s="61" t="s">
        <v>12</v>
      </c>
      <c r="H7" s="61"/>
      <c r="I7" s="61"/>
      <c r="J7" s="61" t="s">
        <v>13</v>
      </c>
      <c r="K7" s="61"/>
      <c r="L7" s="61"/>
      <c r="M7" s="61" t="s">
        <v>14</v>
      </c>
      <c r="N7" s="61"/>
      <c r="O7" s="61"/>
      <c r="P7" s="67"/>
      <c r="Q7" s="67"/>
      <c r="R7" s="68"/>
    </row>
    <row r="8" spans="1:18" x14ac:dyDescent="0.15">
      <c r="A8" s="59"/>
      <c r="B8" s="61"/>
      <c r="C8" s="61"/>
      <c r="D8" s="31" t="s">
        <v>15</v>
      </c>
      <c r="E8" s="67"/>
      <c r="F8" s="23" t="s">
        <v>16</v>
      </c>
      <c r="G8" s="31" t="s">
        <v>17</v>
      </c>
      <c r="H8" s="31" t="s">
        <v>18</v>
      </c>
      <c r="I8" s="31" t="s">
        <v>19</v>
      </c>
      <c r="J8" s="31" t="s">
        <v>17</v>
      </c>
      <c r="K8" s="31" t="s">
        <v>18</v>
      </c>
      <c r="L8" s="31" t="s">
        <v>19</v>
      </c>
      <c r="M8" s="31" t="s">
        <v>17</v>
      </c>
      <c r="N8" s="31" t="s">
        <v>18</v>
      </c>
      <c r="O8" s="31" t="s">
        <v>19</v>
      </c>
      <c r="P8" s="31" t="s">
        <v>17</v>
      </c>
      <c r="Q8" s="31" t="s">
        <v>18</v>
      </c>
      <c r="R8" s="24" t="s">
        <v>20</v>
      </c>
    </row>
    <row r="9" spans="1:18" x14ac:dyDescent="0.15">
      <c r="A9" s="59" t="s">
        <v>21</v>
      </c>
      <c r="B9" s="69">
        <f>SUM(B11:B26)</f>
        <v>126709</v>
      </c>
      <c r="C9" s="69">
        <v>9272</v>
      </c>
      <c r="D9" s="25">
        <v>1003</v>
      </c>
      <c r="E9" s="69">
        <f>SUM(C9:D10)</f>
        <v>10875</v>
      </c>
      <c r="F9" s="69">
        <f>B9+E9</f>
        <v>137584</v>
      </c>
      <c r="G9" s="69">
        <f t="shared" ref="G9:R9" si="0">SUM(G11:G26)</f>
        <v>13714</v>
      </c>
      <c r="H9" s="69">
        <f t="shared" si="0"/>
        <v>55530</v>
      </c>
      <c r="I9" s="69">
        <f t="shared" si="0"/>
        <v>69244</v>
      </c>
      <c r="J9" s="69">
        <f t="shared" si="0"/>
        <v>14221</v>
      </c>
      <c r="K9" s="69">
        <f t="shared" si="0"/>
        <v>73454</v>
      </c>
      <c r="L9" s="69">
        <f t="shared" si="0"/>
        <v>87675</v>
      </c>
      <c r="M9" s="69">
        <f t="shared" si="0"/>
        <v>211</v>
      </c>
      <c r="N9" s="69">
        <f t="shared" si="0"/>
        <v>2048</v>
      </c>
      <c r="O9" s="69">
        <f t="shared" si="0"/>
        <v>2259</v>
      </c>
      <c r="P9" s="69">
        <f t="shared" si="0"/>
        <v>28146</v>
      </c>
      <c r="Q9" s="69">
        <f t="shared" si="0"/>
        <v>131032</v>
      </c>
      <c r="R9" s="74">
        <f t="shared" si="0"/>
        <v>159178</v>
      </c>
    </row>
    <row r="10" spans="1:18" x14ac:dyDescent="0.15">
      <c r="A10" s="59"/>
      <c r="B10" s="70"/>
      <c r="C10" s="70"/>
      <c r="D10" s="25">
        <v>600</v>
      </c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4"/>
    </row>
    <row r="11" spans="1:18" x14ac:dyDescent="0.15">
      <c r="A11" s="59" t="s">
        <v>22</v>
      </c>
      <c r="B11" s="69">
        <v>1080</v>
      </c>
      <c r="C11" s="75"/>
      <c r="D11" s="75"/>
      <c r="E11" s="75"/>
      <c r="F11" s="69">
        <f>B11</f>
        <v>1080</v>
      </c>
      <c r="G11" s="69">
        <v>18</v>
      </c>
      <c r="H11" s="75">
        <v>993</v>
      </c>
      <c r="I11" s="75">
        <f>SUM(G11:H12)</f>
        <v>1011</v>
      </c>
      <c r="J11" s="75">
        <v>0</v>
      </c>
      <c r="K11" s="75">
        <v>485</v>
      </c>
      <c r="L11" s="75">
        <f>SUM(J11:K12)</f>
        <v>485</v>
      </c>
      <c r="M11" s="75">
        <v>19</v>
      </c>
      <c r="N11" s="75">
        <v>338</v>
      </c>
      <c r="O11" s="75">
        <f>SUM(M11:N12)</f>
        <v>357</v>
      </c>
      <c r="P11" s="75">
        <f>G11+J11+M11</f>
        <v>37</v>
      </c>
      <c r="Q11" s="75">
        <f>H11+K11+N11</f>
        <v>1816</v>
      </c>
      <c r="R11" s="76">
        <f>SUM(P11:Q12)</f>
        <v>1853</v>
      </c>
    </row>
    <row r="12" spans="1:18" x14ac:dyDescent="0.15">
      <c r="A12" s="59"/>
      <c r="B12" s="70"/>
      <c r="C12" s="75"/>
      <c r="D12" s="75"/>
      <c r="E12" s="75"/>
      <c r="F12" s="70"/>
      <c r="G12" s="70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7"/>
    </row>
    <row r="13" spans="1:18" x14ac:dyDescent="0.15">
      <c r="A13" s="59" t="s">
        <v>23</v>
      </c>
      <c r="B13" s="75">
        <v>3382</v>
      </c>
      <c r="C13" s="75"/>
      <c r="D13" s="75"/>
      <c r="E13" s="75"/>
      <c r="F13" s="69">
        <f>B13</f>
        <v>3382</v>
      </c>
      <c r="G13" s="69">
        <v>857</v>
      </c>
      <c r="H13" s="75">
        <v>3696</v>
      </c>
      <c r="I13" s="75">
        <f>SUM(G13:H14)</f>
        <v>4553</v>
      </c>
      <c r="J13" s="75">
        <v>0</v>
      </c>
      <c r="K13" s="75">
        <v>4890</v>
      </c>
      <c r="L13" s="75">
        <f>SUM(J13:K14)</f>
        <v>4890</v>
      </c>
      <c r="M13" s="75">
        <v>5</v>
      </c>
      <c r="N13" s="75">
        <v>125</v>
      </c>
      <c r="O13" s="75">
        <f>SUM(M13:N14)</f>
        <v>130</v>
      </c>
      <c r="P13" s="75">
        <f>G13+J13+M13</f>
        <v>862</v>
      </c>
      <c r="Q13" s="75">
        <f>H13+K13+N13</f>
        <v>8711</v>
      </c>
      <c r="R13" s="76">
        <f>SUM(P13:Q14)</f>
        <v>9573</v>
      </c>
    </row>
    <row r="14" spans="1:18" x14ac:dyDescent="0.15">
      <c r="A14" s="59"/>
      <c r="B14" s="75"/>
      <c r="C14" s="75"/>
      <c r="D14" s="75"/>
      <c r="E14" s="75"/>
      <c r="F14" s="70"/>
      <c r="G14" s="70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7"/>
    </row>
    <row r="15" spans="1:18" x14ac:dyDescent="0.15">
      <c r="A15" s="59" t="s">
        <v>24</v>
      </c>
      <c r="B15" s="75">
        <v>39011</v>
      </c>
      <c r="C15" s="75"/>
      <c r="D15" s="75"/>
      <c r="E15" s="75"/>
      <c r="F15" s="69">
        <f>B15</f>
        <v>39011</v>
      </c>
      <c r="G15" s="69">
        <v>5259</v>
      </c>
      <c r="H15" s="75">
        <v>14352</v>
      </c>
      <c r="I15" s="75">
        <f>SUM(G15:H16)</f>
        <v>19611</v>
      </c>
      <c r="J15" s="75">
        <v>3586</v>
      </c>
      <c r="K15" s="75">
        <v>21459</v>
      </c>
      <c r="L15" s="75">
        <f>SUM(J15:K16)</f>
        <v>25045</v>
      </c>
      <c r="M15" s="75">
        <v>53</v>
      </c>
      <c r="N15" s="75">
        <v>632</v>
      </c>
      <c r="O15" s="75">
        <f>SUM(M15:N16)</f>
        <v>685</v>
      </c>
      <c r="P15" s="75">
        <f>G15+J15+M15</f>
        <v>8898</v>
      </c>
      <c r="Q15" s="75">
        <f>H15+K15+N15</f>
        <v>36443</v>
      </c>
      <c r="R15" s="76">
        <f>SUM(P15:Q16)</f>
        <v>45341</v>
      </c>
    </row>
    <row r="16" spans="1:18" x14ac:dyDescent="0.15">
      <c r="A16" s="59"/>
      <c r="B16" s="75"/>
      <c r="C16" s="75"/>
      <c r="D16" s="75"/>
      <c r="E16" s="75"/>
      <c r="F16" s="70"/>
      <c r="G16" s="70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7"/>
    </row>
    <row r="17" spans="1:18" x14ac:dyDescent="0.15">
      <c r="A17" s="59" t="s">
        <v>25</v>
      </c>
      <c r="B17" s="75">
        <v>28607</v>
      </c>
      <c r="C17" s="75"/>
      <c r="D17" s="75"/>
      <c r="E17" s="75"/>
      <c r="F17" s="69">
        <f>B17</f>
        <v>28607</v>
      </c>
      <c r="G17" s="69">
        <v>3241</v>
      </c>
      <c r="H17" s="75">
        <v>10549</v>
      </c>
      <c r="I17" s="75">
        <f>SUM(G17:H18)</f>
        <v>13790</v>
      </c>
      <c r="J17" s="75">
        <v>1602</v>
      </c>
      <c r="K17" s="75">
        <v>17238</v>
      </c>
      <c r="L17" s="75">
        <f>SUM(J17:K18)</f>
        <v>18840</v>
      </c>
      <c r="M17" s="75">
        <v>46</v>
      </c>
      <c r="N17" s="75">
        <v>270</v>
      </c>
      <c r="O17" s="75">
        <f>SUM(M17:N18)</f>
        <v>316</v>
      </c>
      <c r="P17" s="75">
        <f>G17+J17+M17</f>
        <v>4889</v>
      </c>
      <c r="Q17" s="75">
        <f>H17+K17+N17</f>
        <v>28057</v>
      </c>
      <c r="R17" s="76">
        <f>SUM(P17:Q18)</f>
        <v>32946</v>
      </c>
    </row>
    <row r="18" spans="1:18" x14ac:dyDescent="0.15">
      <c r="A18" s="59"/>
      <c r="B18" s="75"/>
      <c r="C18" s="75"/>
      <c r="D18" s="75"/>
      <c r="E18" s="75"/>
      <c r="F18" s="70"/>
      <c r="G18" s="70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7"/>
    </row>
    <row r="19" spans="1:18" x14ac:dyDescent="0.15">
      <c r="A19" s="59" t="s">
        <v>26</v>
      </c>
      <c r="B19" s="75">
        <v>19321</v>
      </c>
      <c r="C19" s="75"/>
      <c r="D19" s="75"/>
      <c r="E19" s="75"/>
      <c r="F19" s="69">
        <f>B19</f>
        <v>19321</v>
      </c>
      <c r="G19" s="69">
        <v>1434</v>
      </c>
      <c r="H19" s="75">
        <v>13493</v>
      </c>
      <c r="I19" s="75">
        <f>SUM(G19:H20)</f>
        <v>14927</v>
      </c>
      <c r="J19" s="75">
        <v>7676</v>
      </c>
      <c r="K19" s="75">
        <v>8496</v>
      </c>
      <c r="L19" s="75">
        <f>SUM(J19:K20)</f>
        <v>16172</v>
      </c>
      <c r="M19" s="75">
        <v>13</v>
      </c>
      <c r="N19" s="75">
        <v>201</v>
      </c>
      <c r="O19" s="75">
        <f>SUM(M19:N20)</f>
        <v>214</v>
      </c>
      <c r="P19" s="75">
        <f>G19+J19+M19</f>
        <v>9123</v>
      </c>
      <c r="Q19" s="75">
        <f>H19+K19+N19</f>
        <v>22190</v>
      </c>
      <c r="R19" s="76">
        <f>SUM(P19:Q20)</f>
        <v>31313</v>
      </c>
    </row>
    <row r="20" spans="1:18" x14ac:dyDescent="0.15">
      <c r="A20" s="59"/>
      <c r="B20" s="75"/>
      <c r="C20" s="75"/>
      <c r="D20" s="75"/>
      <c r="E20" s="75"/>
      <c r="F20" s="70"/>
      <c r="G20" s="70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7"/>
    </row>
    <row r="21" spans="1:18" x14ac:dyDescent="0.15">
      <c r="A21" s="59" t="s">
        <v>27</v>
      </c>
      <c r="B21" s="75">
        <v>19836</v>
      </c>
      <c r="C21" s="75"/>
      <c r="D21" s="75"/>
      <c r="E21" s="75"/>
      <c r="F21" s="69">
        <f>B21</f>
        <v>19836</v>
      </c>
      <c r="G21" s="69">
        <v>1395</v>
      </c>
      <c r="H21" s="75">
        <v>5062</v>
      </c>
      <c r="I21" s="75">
        <f>SUM(G21:H22)</f>
        <v>6457</v>
      </c>
      <c r="J21" s="75">
        <v>1074</v>
      </c>
      <c r="K21" s="75">
        <v>12330</v>
      </c>
      <c r="L21" s="75">
        <f>SUM(J21:K22)</f>
        <v>13404</v>
      </c>
      <c r="M21" s="75">
        <v>50</v>
      </c>
      <c r="N21" s="75">
        <v>182</v>
      </c>
      <c r="O21" s="75">
        <f>SUM(M21:N22)</f>
        <v>232</v>
      </c>
      <c r="P21" s="75">
        <f>G21+J21+M21</f>
        <v>2519</v>
      </c>
      <c r="Q21" s="75">
        <f>H21+K21+N21</f>
        <v>17574</v>
      </c>
      <c r="R21" s="76">
        <f>SUM(P21:Q22)</f>
        <v>20093</v>
      </c>
    </row>
    <row r="22" spans="1:18" x14ac:dyDescent="0.15">
      <c r="A22" s="59"/>
      <c r="B22" s="75"/>
      <c r="C22" s="75"/>
      <c r="D22" s="75"/>
      <c r="E22" s="75"/>
      <c r="F22" s="70"/>
      <c r="G22" s="70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7"/>
    </row>
    <row r="23" spans="1:18" x14ac:dyDescent="0.15">
      <c r="A23" s="59" t="s">
        <v>28</v>
      </c>
      <c r="B23" s="75">
        <v>1111</v>
      </c>
      <c r="C23" s="75"/>
      <c r="D23" s="75"/>
      <c r="E23" s="75"/>
      <c r="F23" s="69">
        <f>B23</f>
        <v>1111</v>
      </c>
      <c r="G23" s="69">
        <v>460</v>
      </c>
      <c r="H23" s="75">
        <v>1777</v>
      </c>
      <c r="I23" s="75">
        <f>SUM(G23:H24)</f>
        <v>2237</v>
      </c>
      <c r="J23" s="75">
        <v>0</v>
      </c>
      <c r="K23" s="75">
        <v>0</v>
      </c>
      <c r="L23" s="75">
        <f>SUM(J23:K24)</f>
        <v>0</v>
      </c>
      <c r="M23" s="75">
        <v>14</v>
      </c>
      <c r="N23" s="75">
        <v>155</v>
      </c>
      <c r="O23" s="75">
        <f>SUM(M23:N24)</f>
        <v>169</v>
      </c>
      <c r="P23" s="75">
        <f>G23+J23+M23</f>
        <v>474</v>
      </c>
      <c r="Q23" s="75">
        <f>H23+K23+N23</f>
        <v>1932</v>
      </c>
      <c r="R23" s="76">
        <f>SUM(P23:Q24)</f>
        <v>2406</v>
      </c>
    </row>
    <row r="24" spans="1:18" x14ac:dyDescent="0.15">
      <c r="A24" s="59"/>
      <c r="B24" s="75"/>
      <c r="C24" s="75"/>
      <c r="D24" s="75"/>
      <c r="E24" s="75"/>
      <c r="F24" s="70"/>
      <c r="G24" s="70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7"/>
    </row>
    <row r="25" spans="1:18" x14ac:dyDescent="0.15">
      <c r="A25" s="59" t="s">
        <v>29</v>
      </c>
      <c r="B25" s="75">
        <v>14361</v>
      </c>
      <c r="C25" s="75"/>
      <c r="D25" s="75"/>
      <c r="E25" s="75"/>
      <c r="F25" s="75">
        <f>B25</f>
        <v>14361</v>
      </c>
      <c r="G25" s="69">
        <v>1050</v>
      </c>
      <c r="H25" s="75">
        <v>5608</v>
      </c>
      <c r="I25" s="69">
        <f>SUM(G25:H26)</f>
        <v>6658</v>
      </c>
      <c r="J25" s="75">
        <v>283</v>
      </c>
      <c r="K25" s="75">
        <v>8556</v>
      </c>
      <c r="L25" s="69">
        <f>SUM(J25:K26)</f>
        <v>8839</v>
      </c>
      <c r="M25" s="75">
        <v>11</v>
      </c>
      <c r="N25" s="75">
        <v>145</v>
      </c>
      <c r="O25" s="69">
        <f>SUM(M25:N26)</f>
        <v>156</v>
      </c>
      <c r="P25" s="75">
        <f>G25+J25+M25</f>
        <v>1344</v>
      </c>
      <c r="Q25" s="75">
        <f>H25+K25+N25</f>
        <v>14309</v>
      </c>
      <c r="R25" s="74">
        <f>SUM(P25:Q26)</f>
        <v>15653</v>
      </c>
    </row>
    <row r="26" spans="1:18" ht="14.25" thickBot="1" x14ac:dyDescent="0.2">
      <c r="A26" s="78"/>
      <c r="B26" s="79"/>
      <c r="C26" s="79"/>
      <c r="D26" s="79"/>
      <c r="E26" s="79"/>
      <c r="F26" s="79"/>
      <c r="G26" s="80"/>
      <c r="H26" s="79"/>
      <c r="I26" s="80"/>
      <c r="J26" s="79"/>
      <c r="K26" s="79"/>
      <c r="L26" s="80"/>
      <c r="M26" s="79"/>
      <c r="N26" s="79"/>
      <c r="O26" s="80"/>
      <c r="P26" s="79"/>
      <c r="Q26" s="79"/>
      <c r="R26" s="81"/>
    </row>
    <row r="27" spans="1:18" x14ac:dyDescent="0.15">
      <c r="A27" s="16"/>
      <c r="B27" s="2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1:18" x14ac:dyDescent="0.1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8" ht="13.7" customHeight="1" x14ac:dyDescent="0.15">
      <c r="A29" s="16"/>
      <c r="B29" s="16" t="s">
        <v>32</v>
      </c>
      <c r="C29" s="82" t="s">
        <v>33</v>
      </c>
      <c r="D29" s="82"/>
      <c r="E29" s="86">
        <v>123963</v>
      </c>
      <c r="F29" s="83" t="s">
        <v>34</v>
      </c>
      <c r="G29" s="84"/>
      <c r="H29" s="27">
        <f>B9/E29</f>
        <v>1.0221517710929875</v>
      </c>
      <c r="I29" s="16"/>
      <c r="J29" s="28" t="s">
        <v>35</v>
      </c>
      <c r="K29" s="82" t="s">
        <v>36</v>
      </c>
      <c r="L29" s="82"/>
      <c r="M29" s="87">
        <v>56121</v>
      </c>
      <c r="N29" s="29" t="s">
        <v>34</v>
      </c>
      <c r="O29" s="30"/>
      <c r="P29" s="27">
        <f>H9/M29</f>
        <v>0.98946918265889772</v>
      </c>
      <c r="Q29" s="85"/>
      <c r="R29" s="85"/>
    </row>
    <row r="30" spans="1:18" x14ac:dyDescent="0.1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8" ht="13.7" customHeight="1" x14ac:dyDescent="0.15">
      <c r="A31" s="16"/>
      <c r="B31" s="16"/>
      <c r="C31" s="82" t="s">
        <v>37</v>
      </c>
      <c r="D31" s="82"/>
      <c r="E31" s="88">
        <v>119800</v>
      </c>
      <c r="F31" s="83" t="s">
        <v>34</v>
      </c>
      <c r="G31" s="84"/>
      <c r="H31" s="27">
        <f>B9/E31</f>
        <v>1.0576711185308849</v>
      </c>
      <c r="I31" s="16"/>
      <c r="J31" s="28" t="s">
        <v>38</v>
      </c>
      <c r="K31" s="82" t="s">
        <v>36</v>
      </c>
      <c r="L31" s="82"/>
      <c r="M31" s="88">
        <v>58883</v>
      </c>
      <c r="N31" s="29" t="s">
        <v>34</v>
      </c>
      <c r="O31" s="30"/>
      <c r="P31" s="27">
        <f>H9/M31</f>
        <v>0.94305656980792418</v>
      </c>
      <c r="Q31" s="16"/>
    </row>
    <row r="32" spans="1:18" x14ac:dyDescent="0.1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1:17" ht="13.7" customHeight="1" x14ac:dyDescent="0.15">
      <c r="A33" s="16"/>
      <c r="B33" s="16"/>
      <c r="C33" s="82" t="s">
        <v>39</v>
      </c>
      <c r="D33" s="82"/>
      <c r="E33" s="87">
        <v>132535</v>
      </c>
      <c r="F33" s="83" t="s">
        <v>34</v>
      </c>
      <c r="G33" s="84"/>
      <c r="H33" s="27">
        <f>Q9/E33</f>
        <v>0.9886595993511148</v>
      </c>
      <c r="I33" s="16"/>
      <c r="J33" s="16"/>
      <c r="K33" s="16"/>
      <c r="L33" s="16"/>
      <c r="M33" s="16"/>
      <c r="N33" s="16"/>
      <c r="O33" s="16"/>
      <c r="P33" s="16"/>
      <c r="Q33" s="16"/>
    </row>
    <row r="34" spans="1:17" x14ac:dyDescent="0.1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1:17" ht="13.7" customHeight="1" x14ac:dyDescent="0.15">
      <c r="A35" s="16"/>
      <c r="B35" s="16"/>
      <c r="C35" s="82" t="s">
        <v>40</v>
      </c>
      <c r="D35" s="82"/>
      <c r="E35" s="88">
        <v>127608</v>
      </c>
      <c r="F35" s="83" t="s">
        <v>34</v>
      </c>
      <c r="G35" s="84"/>
      <c r="H35" s="27">
        <f>Q9/E35</f>
        <v>1.0268321735314401</v>
      </c>
      <c r="I35" s="16"/>
      <c r="J35" s="16"/>
      <c r="K35" s="16"/>
      <c r="L35" s="16"/>
      <c r="M35" s="16"/>
      <c r="N35" s="16"/>
      <c r="O35" s="16"/>
      <c r="P35" s="16"/>
      <c r="Q35" s="16"/>
    </row>
  </sheetData>
  <mergeCells count="185">
    <mergeCell ref="C33:D33"/>
    <mergeCell ref="F33:G33"/>
    <mergeCell ref="C35:D35"/>
    <mergeCell ref="F35:G35"/>
    <mergeCell ref="C29:D29"/>
    <mergeCell ref="F29:G29"/>
    <mergeCell ref="K29:L29"/>
    <mergeCell ref="Q29:R29"/>
    <mergeCell ref="C31:D31"/>
    <mergeCell ref="F31:G31"/>
    <mergeCell ref="K31:L31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A25:A26"/>
    <mergeCell ref="B25:B26"/>
    <mergeCell ref="C25:C26"/>
    <mergeCell ref="D25:D26"/>
    <mergeCell ref="E25:E26"/>
    <mergeCell ref="F25:F26"/>
    <mergeCell ref="M23:M24"/>
    <mergeCell ref="N23:N24"/>
    <mergeCell ref="O23:O24"/>
    <mergeCell ref="A23:A24"/>
    <mergeCell ref="B23:B24"/>
    <mergeCell ref="C23:C24"/>
    <mergeCell ref="D23:D24"/>
    <mergeCell ref="E23:E24"/>
    <mergeCell ref="F23:F24"/>
    <mergeCell ref="M25:M26"/>
    <mergeCell ref="N25:N26"/>
    <mergeCell ref="O25:O26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A21:A22"/>
    <mergeCell ref="B21:B22"/>
    <mergeCell ref="C21:C22"/>
    <mergeCell ref="D21:D22"/>
    <mergeCell ref="E21:E22"/>
    <mergeCell ref="F21:F22"/>
    <mergeCell ref="M19:M20"/>
    <mergeCell ref="N19:N20"/>
    <mergeCell ref="O19:O20"/>
    <mergeCell ref="A19:A20"/>
    <mergeCell ref="B19:B20"/>
    <mergeCell ref="C19:C20"/>
    <mergeCell ref="D19:D20"/>
    <mergeCell ref="E19:E20"/>
    <mergeCell ref="F19:F20"/>
    <mergeCell ref="M21:M22"/>
    <mergeCell ref="N21:N22"/>
    <mergeCell ref="O21:O22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A17:A18"/>
    <mergeCell ref="B17:B18"/>
    <mergeCell ref="C17:C18"/>
    <mergeCell ref="D17:D18"/>
    <mergeCell ref="E17:E18"/>
    <mergeCell ref="F17:F18"/>
    <mergeCell ref="M15:M16"/>
    <mergeCell ref="N15:N16"/>
    <mergeCell ref="O15:O16"/>
    <mergeCell ref="A15:A16"/>
    <mergeCell ref="B15:B16"/>
    <mergeCell ref="C15:C16"/>
    <mergeCell ref="D15:D16"/>
    <mergeCell ref="E15:E16"/>
    <mergeCell ref="F15:F16"/>
    <mergeCell ref="M17:M18"/>
    <mergeCell ref="N17:N18"/>
    <mergeCell ref="O17:O18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F13:F14"/>
    <mergeCell ref="M11:M12"/>
    <mergeCell ref="N11:N12"/>
    <mergeCell ref="O11:O12"/>
    <mergeCell ref="M13:M14"/>
    <mergeCell ref="N13:N14"/>
    <mergeCell ref="O13:O14"/>
    <mergeCell ref="P11:P12"/>
    <mergeCell ref="Q11:Q12"/>
    <mergeCell ref="R11:R12"/>
    <mergeCell ref="G11:G12"/>
    <mergeCell ref="H11:H12"/>
    <mergeCell ref="I11:I12"/>
    <mergeCell ref="J11:J12"/>
    <mergeCell ref="K11:K12"/>
    <mergeCell ref="L11:L12"/>
    <mergeCell ref="A11:A12"/>
    <mergeCell ref="B11:B12"/>
    <mergeCell ref="C11:C12"/>
    <mergeCell ref="D11:D12"/>
    <mergeCell ref="E11:E12"/>
    <mergeCell ref="F11:F12"/>
    <mergeCell ref="I9:I10"/>
    <mergeCell ref="J9:J10"/>
    <mergeCell ref="K9:K10"/>
    <mergeCell ref="A9:A10"/>
    <mergeCell ref="B9:B10"/>
    <mergeCell ref="C9:C10"/>
    <mergeCell ref="E9:E10"/>
    <mergeCell ref="F9:F10"/>
    <mergeCell ref="G9:G10"/>
    <mergeCell ref="H9:H10"/>
    <mergeCell ref="O9:O10"/>
    <mergeCell ref="P9:P10"/>
    <mergeCell ref="G1:L1"/>
    <mergeCell ref="H2:K2"/>
    <mergeCell ref="P5:R5"/>
    <mergeCell ref="Q9:Q10"/>
    <mergeCell ref="R9:R10"/>
    <mergeCell ref="L9:L10"/>
    <mergeCell ref="M9:M10"/>
    <mergeCell ref="N9:N10"/>
    <mergeCell ref="A6:A8"/>
    <mergeCell ref="B6:B8"/>
    <mergeCell ref="C6:E6"/>
    <mergeCell ref="H6:N6"/>
    <mergeCell ref="P6:R7"/>
    <mergeCell ref="C7:C8"/>
    <mergeCell ref="E7:E8"/>
    <mergeCell ref="G7:I7"/>
    <mergeCell ref="J7:L7"/>
    <mergeCell ref="M7:O7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C7218-9BD1-41FF-ADCF-24BF391437F2}">
  <sheetPr>
    <pageSetUpPr fitToPage="1"/>
  </sheetPr>
  <dimension ref="A1:R35"/>
  <sheetViews>
    <sheetView zoomScaleNormal="100" workbookViewId="0"/>
  </sheetViews>
  <sheetFormatPr defaultRowHeight="13.5" x14ac:dyDescent="0.15"/>
  <cols>
    <col min="1" max="1" width="8.125" style="17" customWidth="1"/>
    <col min="2" max="2" width="7.5" style="17" customWidth="1"/>
    <col min="3" max="4" width="7.625" style="17" customWidth="1"/>
    <col min="5" max="10" width="7.5" style="17" customWidth="1"/>
    <col min="11" max="12" width="7.625" style="17" customWidth="1"/>
    <col min="13" max="16" width="7.5" style="17" customWidth="1"/>
    <col min="17" max="17" width="8.125" style="17" customWidth="1"/>
    <col min="18" max="18" width="9" style="17" customWidth="1"/>
    <col min="19" max="16384" width="9" style="17"/>
  </cols>
  <sheetData>
    <row r="1" spans="1:18" ht="13.7" customHeight="1" x14ac:dyDescent="0.15">
      <c r="A1" s="16"/>
      <c r="B1" s="16"/>
      <c r="C1" s="16"/>
      <c r="D1" s="16"/>
      <c r="E1" s="16"/>
      <c r="F1" s="16"/>
      <c r="G1" s="71" t="s">
        <v>0</v>
      </c>
      <c r="H1" s="71"/>
      <c r="I1" s="71"/>
      <c r="J1" s="71"/>
      <c r="K1" s="71"/>
      <c r="L1" s="71"/>
      <c r="M1" s="16"/>
      <c r="N1" s="16"/>
      <c r="O1" s="16"/>
      <c r="P1" s="16"/>
      <c r="Q1" s="16"/>
    </row>
    <row r="2" spans="1:18" x14ac:dyDescent="0.15">
      <c r="A2" s="16"/>
      <c r="B2" s="16"/>
      <c r="C2" s="16"/>
      <c r="D2" s="16"/>
      <c r="E2" s="16"/>
      <c r="F2" s="16"/>
      <c r="G2" s="16"/>
      <c r="H2" s="72" t="s">
        <v>49</v>
      </c>
      <c r="I2" s="72"/>
      <c r="J2" s="72"/>
      <c r="K2" s="72"/>
      <c r="L2" s="16"/>
      <c r="M2" s="16"/>
      <c r="N2" s="16"/>
      <c r="O2" s="16"/>
      <c r="P2" s="16"/>
      <c r="Q2" s="16"/>
    </row>
    <row r="3" spans="1:18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18" x14ac:dyDescent="0.1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8" ht="14.25" thickBot="1" x14ac:dyDescent="0.2">
      <c r="A5" s="16"/>
      <c r="B5" s="18" t="s">
        <v>1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73" t="s">
        <v>2</v>
      </c>
      <c r="Q5" s="73"/>
      <c r="R5" s="73"/>
    </row>
    <row r="6" spans="1:18" x14ac:dyDescent="0.15">
      <c r="A6" s="58" t="s">
        <v>3</v>
      </c>
      <c r="B6" s="60" t="s">
        <v>4</v>
      </c>
      <c r="C6" s="60" t="s">
        <v>5</v>
      </c>
      <c r="D6" s="60"/>
      <c r="E6" s="60"/>
      <c r="F6" s="19" t="s">
        <v>4</v>
      </c>
      <c r="G6" s="20"/>
      <c r="H6" s="62" t="s">
        <v>6</v>
      </c>
      <c r="I6" s="63"/>
      <c r="J6" s="63"/>
      <c r="K6" s="63"/>
      <c r="L6" s="63"/>
      <c r="M6" s="63"/>
      <c r="N6" s="64"/>
      <c r="O6" s="21"/>
      <c r="P6" s="65" t="s">
        <v>7</v>
      </c>
      <c r="Q6" s="65"/>
      <c r="R6" s="66"/>
    </row>
    <row r="7" spans="1:18" x14ac:dyDescent="0.15">
      <c r="A7" s="59"/>
      <c r="B7" s="61"/>
      <c r="C7" s="61" t="s">
        <v>8</v>
      </c>
      <c r="D7" s="31" t="s">
        <v>9</v>
      </c>
      <c r="E7" s="61" t="s">
        <v>10</v>
      </c>
      <c r="F7" s="22" t="s">
        <v>11</v>
      </c>
      <c r="G7" s="61" t="s">
        <v>12</v>
      </c>
      <c r="H7" s="61"/>
      <c r="I7" s="61"/>
      <c r="J7" s="61" t="s">
        <v>13</v>
      </c>
      <c r="K7" s="61"/>
      <c r="L7" s="61"/>
      <c r="M7" s="61" t="s">
        <v>14</v>
      </c>
      <c r="N7" s="61"/>
      <c r="O7" s="61"/>
      <c r="P7" s="67"/>
      <c r="Q7" s="67"/>
      <c r="R7" s="68"/>
    </row>
    <row r="8" spans="1:18" x14ac:dyDescent="0.15">
      <c r="A8" s="59"/>
      <c r="B8" s="61"/>
      <c r="C8" s="61"/>
      <c r="D8" s="31" t="s">
        <v>15</v>
      </c>
      <c r="E8" s="67"/>
      <c r="F8" s="23" t="s">
        <v>16</v>
      </c>
      <c r="G8" s="31" t="s">
        <v>17</v>
      </c>
      <c r="H8" s="31" t="s">
        <v>18</v>
      </c>
      <c r="I8" s="31" t="s">
        <v>19</v>
      </c>
      <c r="J8" s="31" t="s">
        <v>17</v>
      </c>
      <c r="K8" s="31" t="s">
        <v>18</v>
      </c>
      <c r="L8" s="31" t="s">
        <v>19</v>
      </c>
      <c r="M8" s="31" t="s">
        <v>17</v>
      </c>
      <c r="N8" s="31" t="s">
        <v>18</v>
      </c>
      <c r="O8" s="31" t="s">
        <v>19</v>
      </c>
      <c r="P8" s="31" t="s">
        <v>17</v>
      </c>
      <c r="Q8" s="31" t="s">
        <v>18</v>
      </c>
      <c r="R8" s="24" t="s">
        <v>20</v>
      </c>
    </row>
    <row r="9" spans="1:18" x14ac:dyDescent="0.15">
      <c r="A9" s="59" t="s">
        <v>21</v>
      </c>
      <c r="B9" s="69">
        <f>SUM(B11:B26)</f>
        <v>131127</v>
      </c>
      <c r="C9" s="69">
        <v>9201</v>
      </c>
      <c r="D9" s="25">
        <v>1097</v>
      </c>
      <c r="E9" s="69">
        <f>SUM(C9:D10)</f>
        <v>10976</v>
      </c>
      <c r="F9" s="69">
        <f>B9+E9</f>
        <v>142103</v>
      </c>
      <c r="G9" s="69">
        <f t="shared" ref="G9:R9" si="0">SUM(G11:G26)</f>
        <v>15787</v>
      </c>
      <c r="H9" s="69">
        <f t="shared" si="0"/>
        <v>60199</v>
      </c>
      <c r="I9" s="69">
        <f t="shared" si="0"/>
        <v>75986</v>
      </c>
      <c r="J9" s="69">
        <f t="shared" si="0"/>
        <v>16110</v>
      </c>
      <c r="K9" s="69">
        <f t="shared" si="0"/>
        <v>73246</v>
      </c>
      <c r="L9" s="69">
        <f t="shared" si="0"/>
        <v>89356</v>
      </c>
      <c r="M9" s="69">
        <f t="shared" si="0"/>
        <v>238</v>
      </c>
      <c r="N9" s="69">
        <f t="shared" si="0"/>
        <v>2192</v>
      </c>
      <c r="O9" s="69">
        <f t="shared" si="0"/>
        <v>2430</v>
      </c>
      <c r="P9" s="69">
        <f t="shared" si="0"/>
        <v>32135</v>
      </c>
      <c r="Q9" s="69">
        <f t="shared" si="0"/>
        <v>135637</v>
      </c>
      <c r="R9" s="74">
        <f t="shared" si="0"/>
        <v>167772</v>
      </c>
    </row>
    <row r="10" spans="1:18" x14ac:dyDescent="0.15">
      <c r="A10" s="59"/>
      <c r="B10" s="70"/>
      <c r="C10" s="70"/>
      <c r="D10" s="25">
        <v>678</v>
      </c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4"/>
    </row>
    <row r="11" spans="1:18" x14ac:dyDescent="0.15">
      <c r="A11" s="59" t="s">
        <v>22</v>
      </c>
      <c r="B11" s="69">
        <v>1156</v>
      </c>
      <c r="C11" s="75"/>
      <c r="D11" s="75"/>
      <c r="E11" s="75"/>
      <c r="F11" s="69">
        <f>B11</f>
        <v>1156</v>
      </c>
      <c r="G11" s="69">
        <v>30</v>
      </c>
      <c r="H11" s="75">
        <v>1040</v>
      </c>
      <c r="I11" s="75">
        <f>SUM(G11:H12)</f>
        <v>1070</v>
      </c>
      <c r="J11" s="75">
        <v>0</v>
      </c>
      <c r="K11" s="75">
        <v>466</v>
      </c>
      <c r="L11" s="75">
        <f>SUM(J11:K12)</f>
        <v>466</v>
      </c>
      <c r="M11" s="75">
        <v>20</v>
      </c>
      <c r="N11" s="75">
        <v>349</v>
      </c>
      <c r="O11" s="75">
        <f>SUM(M11:N12)</f>
        <v>369</v>
      </c>
      <c r="P11" s="75">
        <f>G11+J11+M11</f>
        <v>50</v>
      </c>
      <c r="Q11" s="75">
        <f>H11+K11+N11</f>
        <v>1855</v>
      </c>
      <c r="R11" s="76">
        <f>SUM(P11:Q12)</f>
        <v>1905</v>
      </c>
    </row>
    <row r="12" spans="1:18" x14ac:dyDescent="0.15">
      <c r="A12" s="59"/>
      <c r="B12" s="70"/>
      <c r="C12" s="75"/>
      <c r="D12" s="75"/>
      <c r="E12" s="75"/>
      <c r="F12" s="70"/>
      <c r="G12" s="70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7"/>
    </row>
    <row r="13" spans="1:18" x14ac:dyDescent="0.15">
      <c r="A13" s="59" t="s">
        <v>23</v>
      </c>
      <c r="B13" s="75">
        <v>4638</v>
      </c>
      <c r="C13" s="75"/>
      <c r="D13" s="75"/>
      <c r="E13" s="75"/>
      <c r="F13" s="69">
        <f>B13</f>
        <v>4638</v>
      </c>
      <c r="G13" s="69">
        <v>939</v>
      </c>
      <c r="H13" s="75">
        <v>3979</v>
      </c>
      <c r="I13" s="75">
        <f>SUM(G13:H14)</f>
        <v>4918</v>
      </c>
      <c r="J13" s="75">
        <v>0</v>
      </c>
      <c r="K13" s="75">
        <v>6345</v>
      </c>
      <c r="L13" s="75">
        <f>SUM(J13:K14)</f>
        <v>6345</v>
      </c>
      <c r="M13" s="75">
        <v>5</v>
      </c>
      <c r="N13" s="75">
        <v>149</v>
      </c>
      <c r="O13" s="75">
        <f>SUM(M13:N14)</f>
        <v>154</v>
      </c>
      <c r="P13" s="75">
        <f>G13+J13+M13</f>
        <v>944</v>
      </c>
      <c r="Q13" s="75">
        <f>H13+K13+N13</f>
        <v>10473</v>
      </c>
      <c r="R13" s="76">
        <f>SUM(P13:Q14)</f>
        <v>11417</v>
      </c>
    </row>
    <row r="14" spans="1:18" x14ac:dyDescent="0.15">
      <c r="A14" s="59"/>
      <c r="B14" s="75"/>
      <c r="C14" s="75"/>
      <c r="D14" s="75"/>
      <c r="E14" s="75"/>
      <c r="F14" s="70"/>
      <c r="G14" s="70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7"/>
    </row>
    <row r="15" spans="1:18" x14ac:dyDescent="0.15">
      <c r="A15" s="59" t="s">
        <v>24</v>
      </c>
      <c r="B15" s="75">
        <v>40201</v>
      </c>
      <c r="C15" s="75"/>
      <c r="D15" s="75"/>
      <c r="E15" s="75"/>
      <c r="F15" s="69">
        <f>B15</f>
        <v>40201</v>
      </c>
      <c r="G15" s="69">
        <v>5679</v>
      </c>
      <c r="H15" s="75">
        <v>15752</v>
      </c>
      <c r="I15" s="75">
        <f>SUM(G15:H16)</f>
        <v>21431</v>
      </c>
      <c r="J15" s="75">
        <v>4387</v>
      </c>
      <c r="K15" s="75">
        <v>20593</v>
      </c>
      <c r="L15" s="75">
        <f>SUM(J15:K16)</f>
        <v>24980</v>
      </c>
      <c r="M15" s="75">
        <v>54</v>
      </c>
      <c r="N15" s="75">
        <v>734</v>
      </c>
      <c r="O15" s="75">
        <f>SUM(M15:N16)</f>
        <v>788</v>
      </c>
      <c r="P15" s="75">
        <f>G15+J15+M15</f>
        <v>10120</v>
      </c>
      <c r="Q15" s="75">
        <f>H15+K15+N15</f>
        <v>37079</v>
      </c>
      <c r="R15" s="76">
        <f>SUM(P15:Q16)</f>
        <v>47199</v>
      </c>
    </row>
    <row r="16" spans="1:18" x14ac:dyDescent="0.15">
      <c r="A16" s="59"/>
      <c r="B16" s="75"/>
      <c r="C16" s="75"/>
      <c r="D16" s="75"/>
      <c r="E16" s="75"/>
      <c r="F16" s="70"/>
      <c r="G16" s="70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7"/>
    </row>
    <row r="17" spans="1:18" x14ac:dyDescent="0.15">
      <c r="A17" s="59" t="s">
        <v>25</v>
      </c>
      <c r="B17" s="75">
        <v>28120</v>
      </c>
      <c r="C17" s="75"/>
      <c r="D17" s="75"/>
      <c r="E17" s="75"/>
      <c r="F17" s="69">
        <f>B17</f>
        <v>28120</v>
      </c>
      <c r="G17" s="69">
        <v>2976</v>
      </c>
      <c r="H17" s="75">
        <v>11410</v>
      </c>
      <c r="I17" s="75">
        <f>SUM(G17:H18)</f>
        <v>14386</v>
      </c>
      <c r="J17" s="75">
        <v>1488</v>
      </c>
      <c r="K17" s="75">
        <v>16785</v>
      </c>
      <c r="L17" s="75">
        <f>SUM(J17:K18)</f>
        <v>18273</v>
      </c>
      <c r="M17" s="75">
        <v>58</v>
      </c>
      <c r="N17" s="75">
        <v>201</v>
      </c>
      <c r="O17" s="75">
        <f>SUM(M17:N18)</f>
        <v>259</v>
      </c>
      <c r="P17" s="75">
        <f>G17+J17+M17</f>
        <v>4522</v>
      </c>
      <c r="Q17" s="75">
        <f>H17+K17+N17</f>
        <v>28396</v>
      </c>
      <c r="R17" s="76">
        <f>SUM(P17:Q18)</f>
        <v>32918</v>
      </c>
    </row>
    <row r="18" spans="1:18" x14ac:dyDescent="0.15">
      <c r="A18" s="59"/>
      <c r="B18" s="75"/>
      <c r="C18" s="75"/>
      <c r="D18" s="75"/>
      <c r="E18" s="75"/>
      <c r="F18" s="70"/>
      <c r="G18" s="70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7"/>
    </row>
    <row r="19" spans="1:18" x14ac:dyDescent="0.15">
      <c r="A19" s="59" t="s">
        <v>26</v>
      </c>
      <c r="B19" s="75">
        <v>21531</v>
      </c>
      <c r="C19" s="75"/>
      <c r="D19" s="75"/>
      <c r="E19" s="75"/>
      <c r="F19" s="69">
        <f>B19</f>
        <v>21531</v>
      </c>
      <c r="G19" s="69">
        <v>1622</v>
      </c>
      <c r="H19" s="75">
        <v>14990</v>
      </c>
      <c r="I19" s="75">
        <f>SUM(G19:H20)</f>
        <v>16612</v>
      </c>
      <c r="J19" s="75">
        <v>8483</v>
      </c>
      <c r="K19" s="75">
        <v>8931</v>
      </c>
      <c r="L19" s="75">
        <f>SUM(J19:K20)</f>
        <v>17414</v>
      </c>
      <c r="M19" s="75">
        <v>18</v>
      </c>
      <c r="N19" s="75">
        <v>214</v>
      </c>
      <c r="O19" s="75">
        <f>SUM(M19:N20)</f>
        <v>232</v>
      </c>
      <c r="P19" s="75">
        <f>G19+J19+M19</f>
        <v>10123</v>
      </c>
      <c r="Q19" s="75">
        <f>H19+K19+N19</f>
        <v>24135</v>
      </c>
      <c r="R19" s="76">
        <f>SUM(P19:Q20)</f>
        <v>34258</v>
      </c>
    </row>
    <row r="20" spans="1:18" x14ac:dyDescent="0.15">
      <c r="A20" s="59"/>
      <c r="B20" s="75"/>
      <c r="C20" s="75"/>
      <c r="D20" s="75"/>
      <c r="E20" s="75"/>
      <c r="F20" s="70"/>
      <c r="G20" s="70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7"/>
    </row>
    <row r="21" spans="1:18" x14ac:dyDescent="0.15">
      <c r="A21" s="59" t="s">
        <v>27</v>
      </c>
      <c r="B21" s="75">
        <v>19484</v>
      </c>
      <c r="C21" s="75"/>
      <c r="D21" s="75"/>
      <c r="E21" s="75"/>
      <c r="F21" s="69">
        <f>B21</f>
        <v>19484</v>
      </c>
      <c r="G21" s="69">
        <v>1583</v>
      </c>
      <c r="H21" s="75">
        <v>5100</v>
      </c>
      <c r="I21" s="75">
        <f>SUM(G21:H22)</f>
        <v>6683</v>
      </c>
      <c r="J21" s="75">
        <v>1466</v>
      </c>
      <c r="K21" s="75">
        <v>11938</v>
      </c>
      <c r="L21" s="75">
        <f>SUM(J21:K22)</f>
        <v>13404</v>
      </c>
      <c r="M21" s="75">
        <v>61</v>
      </c>
      <c r="N21" s="75">
        <v>213</v>
      </c>
      <c r="O21" s="75">
        <f>SUM(M21:N22)</f>
        <v>274</v>
      </c>
      <c r="P21" s="75">
        <f>G21+J21+M21</f>
        <v>3110</v>
      </c>
      <c r="Q21" s="75">
        <f>H21+K21+N21</f>
        <v>17251</v>
      </c>
      <c r="R21" s="76">
        <f>SUM(P21:Q22)</f>
        <v>20361</v>
      </c>
    </row>
    <row r="22" spans="1:18" x14ac:dyDescent="0.15">
      <c r="A22" s="59"/>
      <c r="B22" s="75"/>
      <c r="C22" s="75"/>
      <c r="D22" s="75"/>
      <c r="E22" s="75"/>
      <c r="F22" s="70"/>
      <c r="G22" s="70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7"/>
    </row>
    <row r="23" spans="1:18" x14ac:dyDescent="0.15">
      <c r="A23" s="59" t="s">
        <v>28</v>
      </c>
      <c r="B23" s="75">
        <v>976</v>
      </c>
      <c r="C23" s="75"/>
      <c r="D23" s="75"/>
      <c r="E23" s="75"/>
      <c r="F23" s="69">
        <f>B23</f>
        <v>976</v>
      </c>
      <c r="G23" s="69">
        <v>565</v>
      </c>
      <c r="H23" s="75">
        <v>2091</v>
      </c>
      <c r="I23" s="75">
        <f>SUM(G23:H24)</f>
        <v>2656</v>
      </c>
      <c r="J23" s="75">
        <v>0</v>
      </c>
      <c r="K23" s="75">
        <v>0</v>
      </c>
      <c r="L23" s="75">
        <f>SUM(J23:K24)</f>
        <v>0</v>
      </c>
      <c r="M23" s="75">
        <v>13</v>
      </c>
      <c r="N23" s="75">
        <v>170</v>
      </c>
      <c r="O23" s="75">
        <f>SUM(M23:N24)</f>
        <v>183</v>
      </c>
      <c r="P23" s="75">
        <f>G23+J23+M23</f>
        <v>578</v>
      </c>
      <c r="Q23" s="75">
        <f>H23+K23+N23</f>
        <v>2261</v>
      </c>
      <c r="R23" s="76">
        <f>SUM(P23:Q24)</f>
        <v>2839</v>
      </c>
    </row>
    <row r="24" spans="1:18" x14ac:dyDescent="0.15">
      <c r="A24" s="59"/>
      <c r="B24" s="75"/>
      <c r="C24" s="75"/>
      <c r="D24" s="75"/>
      <c r="E24" s="75"/>
      <c r="F24" s="70"/>
      <c r="G24" s="70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7"/>
    </row>
    <row r="25" spans="1:18" x14ac:dyDescent="0.15">
      <c r="A25" s="59" t="s">
        <v>29</v>
      </c>
      <c r="B25" s="75">
        <v>15021</v>
      </c>
      <c r="C25" s="75"/>
      <c r="D25" s="75"/>
      <c r="E25" s="75"/>
      <c r="F25" s="75">
        <f>B25</f>
        <v>15021</v>
      </c>
      <c r="G25" s="69">
        <v>2393</v>
      </c>
      <c r="H25" s="75">
        <v>5837</v>
      </c>
      <c r="I25" s="69">
        <f>SUM(G25:H26)</f>
        <v>8230</v>
      </c>
      <c r="J25" s="75">
        <v>286</v>
      </c>
      <c r="K25" s="75">
        <v>8188</v>
      </c>
      <c r="L25" s="69">
        <f>SUM(J25:K26)</f>
        <v>8474</v>
      </c>
      <c r="M25" s="75">
        <v>9</v>
      </c>
      <c r="N25" s="75">
        <v>162</v>
      </c>
      <c r="O25" s="69">
        <f>SUM(M25:N26)</f>
        <v>171</v>
      </c>
      <c r="P25" s="75">
        <f>G25+J25+M25</f>
        <v>2688</v>
      </c>
      <c r="Q25" s="75">
        <f>H25+K25+N25</f>
        <v>14187</v>
      </c>
      <c r="R25" s="74">
        <f>SUM(P25:Q26)</f>
        <v>16875</v>
      </c>
    </row>
    <row r="26" spans="1:18" ht="14.25" thickBot="1" x14ac:dyDescent="0.2">
      <c r="A26" s="78"/>
      <c r="B26" s="79"/>
      <c r="C26" s="79"/>
      <c r="D26" s="79"/>
      <c r="E26" s="79"/>
      <c r="F26" s="79"/>
      <c r="G26" s="80"/>
      <c r="H26" s="79"/>
      <c r="I26" s="80"/>
      <c r="J26" s="79"/>
      <c r="K26" s="79"/>
      <c r="L26" s="80"/>
      <c r="M26" s="79"/>
      <c r="N26" s="79"/>
      <c r="O26" s="80"/>
      <c r="P26" s="79"/>
      <c r="Q26" s="79"/>
      <c r="R26" s="81"/>
    </row>
    <row r="27" spans="1:18" x14ac:dyDescent="0.15">
      <c r="A27" s="16"/>
      <c r="B27" s="2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1:18" x14ac:dyDescent="0.1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8" ht="13.7" customHeight="1" x14ac:dyDescent="0.15">
      <c r="A29" s="16"/>
      <c r="B29" s="16" t="s">
        <v>32</v>
      </c>
      <c r="C29" s="82" t="s">
        <v>33</v>
      </c>
      <c r="D29" s="82"/>
      <c r="E29" s="86">
        <v>126709</v>
      </c>
      <c r="F29" s="83" t="s">
        <v>34</v>
      </c>
      <c r="G29" s="84"/>
      <c r="H29" s="27">
        <f>B9/E29</f>
        <v>1.0348672943516246</v>
      </c>
      <c r="I29" s="16"/>
      <c r="J29" s="28" t="s">
        <v>35</v>
      </c>
      <c r="K29" s="82" t="s">
        <v>36</v>
      </c>
      <c r="L29" s="82"/>
      <c r="M29" s="87">
        <v>55530</v>
      </c>
      <c r="N29" s="29" t="s">
        <v>34</v>
      </c>
      <c r="O29" s="30"/>
      <c r="P29" s="27">
        <f>H9/M29</f>
        <v>1.0840806771114713</v>
      </c>
      <c r="Q29" s="85"/>
      <c r="R29" s="85"/>
    </row>
    <row r="30" spans="1:18" x14ac:dyDescent="0.1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8" ht="13.7" customHeight="1" x14ac:dyDescent="0.15">
      <c r="A31" s="16"/>
      <c r="B31" s="16"/>
      <c r="C31" s="82" t="s">
        <v>37</v>
      </c>
      <c r="D31" s="82"/>
      <c r="E31" s="88">
        <v>127219</v>
      </c>
      <c r="F31" s="83" t="s">
        <v>34</v>
      </c>
      <c r="G31" s="84"/>
      <c r="H31" s="27">
        <f>B9/E31</f>
        <v>1.0307186819578837</v>
      </c>
      <c r="I31" s="16"/>
      <c r="J31" s="28" t="s">
        <v>38</v>
      </c>
      <c r="K31" s="82" t="s">
        <v>36</v>
      </c>
      <c r="L31" s="82"/>
      <c r="M31" s="88">
        <v>60390</v>
      </c>
      <c r="N31" s="29" t="s">
        <v>34</v>
      </c>
      <c r="O31" s="30"/>
      <c r="P31" s="27">
        <f>H9/M31</f>
        <v>0.99683722470607716</v>
      </c>
      <c r="Q31" s="16"/>
    </row>
    <row r="32" spans="1:18" x14ac:dyDescent="0.1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1:17" ht="13.7" customHeight="1" x14ac:dyDescent="0.15">
      <c r="A33" s="16"/>
      <c r="B33" s="16"/>
      <c r="C33" s="82" t="s">
        <v>39</v>
      </c>
      <c r="D33" s="82"/>
      <c r="E33" s="87">
        <v>131032</v>
      </c>
      <c r="F33" s="83" t="s">
        <v>34</v>
      </c>
      <c r="G33" s="84"/>
      <c r="H33" s="27">
        <f>Q9/E33</f>
        <v>1.0351440869405946</v>
      </c>
      <c r="I33" s="16"/>
      <c r="J33" s="16"/>
      <c r="K33" s="16"/>
      <c r="L33" s="16"/>
      <c r="M33" s="16"/>
      <c r="N33" s="16"/>
      <c r="O33" s="16"/>
      <c r="P33" s="16"/>
      <c r="Q33" s="16"/>
    </row>
    <row r="34" spans="1:17" x14ac:dyDescent="0.1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1:17" ht="13.7" customHeight="1" x14ac:dyDescent="0.15">
      <c r="A35" s="16"/>
      <c r="B35" s="16"/>
      <c r="C35" s="82" t="s">
        <v>40</v>
      </c>
      <c r="D35" s="82"/>
      <c r="E35" s="88">
        <v>135012</v>
      </c>
      <c r="F35" s="83" t="s">
        <v>34</v>
      </c>
      <c r="G35" s="84"/>
      <c r="H35" s="27">
        <f>Q9/E35</f>
        <v>1.0046292181435725</v>
      </c>
      <c r="I35" s="16"/>
      <c r="J35" s="16"/>
      <c r="K35" s="16"/>
      <c r="L35" s="16"/>
      <c r="M35" s="16"/>
      <c r="N35" s="16"/>
      <c r="O35" s="16"/>
      <c r="P35" s="16"/>
      <c r="Q35" s="16"/>
    </row>
  </sheetData>
  <mergeCells count="185">
    <mergeCell ref="C33:D33"/>
    <mergeCell ref="F33:G33"/>
    <mergeCell ref="C35:D35"/>
    <mergeCell ref="F35:G35"/>
    <mergeCell ref="C29:D29"/>
    <mergeCell ref="F29:G29"/>
    <mergeCell ref="K29:L29"/>
    <mergeCell ref="Q29:R29"/>
    <mergeCell ref="C31:D31"/>
    <mergeCell ref="F31:G31"/>
    <mergeCell ref="K31:L31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A25:A26"/>
    <mergeCell ref="B25:B26"/>
    <mergeCell ref="C25:C26"/>
    <mergeCell ref="D25:D26"/>
    <mergeCell ref="E25:E26"/>
    <mergeCell ref="F25:F26"/>
    <mergeCell ref="M23:M24"/>
    <mergeCell ref="N23:N24"/>
    <mergeCell ref="O23:O24"/>
    <mergeCell ref="A23:A24"/>
    <mergeCell ref="B23:B24"/>
    <mergeCell ref="C23:C24"/>
    <mergeCell ref="D23:D24"/>
    <mergeCell ref="E23:E24"/>
    <mergeCell ref="F23:F24"/>
    <mergeCell ref="M25:M26"/>
    <mergeCell ref="N25:N26"/>
    <mergeCell ref="O25:O26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A21:A22"/>
    <mergeCell ref="B21:B22"/>
    <mergeCell ref="C21:C22"/>
    <mergeCell ref="D21:D22"/>
    <mergeCell ref="E21:E22"/>
    <mergeCell ref="F21:F22"/>
    <mergeCell ref="M19:M20"/>
    <mergeCell ref="N19:N20"/>
    <mergeCell ref="O19:O20"/>
    <mergeCell ref="A19:A20"/>
    <mergeCell ref="B19:B20"/>
    <mergeCell ref="C19:C20"/>
    <mergeCell ref="D19:D20"/>
    <mergeCell ref="E19:E20"/>
    <mergeCell ref="F19:F20"/>
    <mergeCell ref="M21:M22"/>
    <mergeCell ref="N21:N22"/>
    <mergeCell ref="O21:O22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A17:A18"/>
    <mergeCell ref="B17:B18"/>
    <mergeCell ref="C17:C18"/>
    <mergeCell ref="D17:D18"/>
    <mergeCell ref="E17:E18"/>
    <mergeCell ref="F17:F18"/>
    <mergeCell ref="M15:M16"/>
    <mergeCell ref="N15:N16"/>
    <mergeCell ref="O15:O16"/>
    <mergeCell ref="A15:A16"/>
    <mergeCell ref="B15:B16"/>
    <mergeCell ref="C15:C16"/>
    <mergeCell ref="D15:D16"/>
    <mergeCell ref="E15:E16"/>
    <mergeCell ref="F15:F16"/>
    <mergeCell ref="M17:M18"/>
    <mergeCell ref="N17:N18"/>
    <mergeCell ref="O17:O18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F13:F14"/>
    <mergeCell ref="M11:M12"/>
    <mergeCell ref="N11:N12"/>
    <mergeCell ref="O11:O12"/>
    <mergeCell ref="M13:M14"/>
    <mergeCell ref="N13:N14"/>
    <mergeCell ref="O13:O14"/>
    <mergeCell ref="P11:P12"/>
    <mergeCell ref="Q11:Q12"/>
    <mergeCell ref="R11:R12"/>
    <mergeCell ref="G11:G12"/>
    <mergeCell ref="H11:H12"/>
    <mergeCell ref="I11:I12"/>
    <mergeCell ref="J11:J12"/>
    <mergeCell ref="K11:K12"/>
    <mergeCell ref="L11:L12"/>
    <mergeCell ref="A11:A12"/>
    <mergeCell ref="B11:B12"/>
    <mergeCell ref="C11:C12"/>
    <mergeCell ref="D11:D12"/>
    <mergeCell ref="E11:E12"/>
    <mergeCell ref="F11:F12"/>
    <mergeCell ref="I9:I10"/>
    <mergeCell ref="J9:J10"/>
    <mergeCell ref="K9:K10"/>
    <mergeCell ref="A9:A10"/>
    <mergeCell ref="B9:B10"/>
    <mergeCell ref="C9:C10"/>
    <mergeCell ref="E9:E10"/>
    <mergeCell ref="F9:F10"/>
    <mergeCell ref="G9:G10"/>
    <mergeCell ref="H9:H10"/>
    <mergeCell ref="O9:O10"/>
    <mergeCell ref="P9:P10"/>
    <mergeCell ref="G1:L1"/>
    <mergeCell ref="H2:K2"/>
    <mergeCell ref="P5:R5"/>
    <mergeCell ref="Q9:Q10"/>
    <mergeCell ref="R9:R10"/>
    <mergeCell ref="L9:L10"/>
    <mergeCell ref="M9:M10"/>
    <mergeCell ref="N9:N10"/>
    <mergeCell ref="A6:A8"/>
    <mergeCell ref="B6:B8"/>
    <mergeCell ref="C6:E6"/>
    <mergeCell ref="H6:N6"/>
    <mergeCell ref="P6:R7"/>
    <mergeCell ref="C7:C8"/>
    <mergeCell ref="E7:E8"/>
    <mergeCell ref="G7:I7"/>
    <mergeCell ref="J7:L7"/>
    <mergeCell ref="M7:O7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91B04-BFC4-4E90-9291-7122939A4070}">
  <sheetPr>
    <pageSetUpPr fitToPage="1"/>
  </sheetPr>
  <dimension ref="A1:R35"/>
  <sheetViews>
    <sheetView zoomScaleNormal="100" workbookViewId="0"/>
  </sheetViews>
  <sheetFormatPr defaultRowHeight="13.5" x14ac:dyDescent="0.15"/>
  <cols>
    <col min="1" max="1" width="8.125" style="17" customWidth="1"/>
    <col min="2" max="2" width="7.5" style="17" customWidth="1"/>
    <col min="3" max="4" width="7.625" style="17" customWidth="1"/>
    <col min="5" max="10" width="7.5" style="17" customWidth="1"/>
    <col min="11" max="12" width="7.625" style="17" customWidth="1"/>
    <col min="13" max="16" width="7.5" style="17" customWidth="1"/>
    <col min="17" max="17" width="8.125" style="17" customWidth="1"/>
    <col min="18" max="18" width="9" style="17" customWidth="1"/>
    <col min="19" max="16384" width="9" style="17"/>
  </cols>
  <sheetData>
    <row r="1" spans="1:18" ht="13.7" customHeight="1" x14ac:dyDescent="0.15">
      <c r="A1" s="16"/>
      <c r="B1" s="16"/>
      <c r="C1" s="16"/>
      <c r="D1" s="16"/>
      <c r="E1" s="16"/>
      <c r="F1" s="16"/>
      <c r="G1" s="71" t="s">
        <v>0</v>
      </c>
      <c r="H1" s="71"/>
      <c r="I1" s="71"/>
      <c r="J1" s="71"/>
      <c r="K1" s="71"/>
      <c r="L1" s="71"/>
      <c r="M1" s="16"/>
      <c r="N1" s="16"/>
      <c r="O1" s="16"/>
      <c r="P1" s="16"/>
      <c r="Q1" s="16"/>
    </row>
    <row r="2" spans="1:18" x14ac:dyDescent="0.15">
      <c r="A2" s="16"/>
      <c r="B2" s="16"/>
      <c r="C2" s="16"/>
      <c r="D2" s="16"/>
      <c r="E2" s="16"/>
      <c r="F2" s="16"/>
      <c r="G2" s="16"/>
      <c r="H2" s="72" t="s">
        <v>50</v>
      </c>
      <c r="I2" s="72"/>
      <c r="J2" s="72"/>
      <c r="K2" s="72"/>
      <c r="L2" s="16"/>
      <c r="M2" s="16"/>
      <c r="N2" s="16"/>
      <c r="O2" s="16"/>
      <c r="P2" s="16"/>
      <c r="Q2" s="16"/>
    </row>
    <row r="3" spans="1:18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18" x14ac:dyDescent="0.1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8" ht="14.25" thickBot="1" x14ac:dyDescent="0.2">
      <c r="A5" s="16"/>
      <c r="B5" s="18" t="s">
        <v>1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73" t="s">
        <v>2</v>
      </c>
      <c r="Q5" s="73"/>
      <c r="R5" s="73"/>
    </row>
    <row r="6" spans="1:18" x14ac:dyDescent="0.15">
      <c r="A6" s="58" t="s">
        <v>3</v>
      </c>
      <c r="B6" s="60" t="s">
        <v>4</v>
      </c>
      <c r="C6" s="60" t="s">
        <v>5</v>
      </c>
      <c r="D6" s="60"/>
      <c r="E6" s="60"/>
      <c r="F6" s="19" t="s">
        <v>4</v>
      </c>
      <c r="G6" s="20"/>
      <c r="H6" s="62" t="s">
        <v>6</v>
      </c>
      <c r="I6" s="63"/>
      <c r="J6" s="63"/>
      <c r="K6" s="63"/>
      <c r="L6" s="63"/>
      <c r="M6" s="63"/>
      <c r="N6" s="64"/>
      <c r="O6" s="21"/>
      <c r="P6" s="65" t="s">
        <v>7</v>
      </c>
      <c r="Q6" s="65"/>
      <c r="R6" s="66"/>
    </row>
    <row r="7" spans="1:18" x14ac:dyDescent="0.15">
      <c r="A7" s="59"/>
      <c r="B7" s="61"/>
      <c r="C7" s="61" t="s">
        <v>8</v>
      </c>
      <c r="D7" s="31" t="s">
        <v>9</v>
      </c>
      <c r="E7" s="61" t="s">
        <v>10</v>
      </c>
      <c r="F7" s="22" t="s">
        <v>11</v>
      </c>
      <c r="G7" s="61" t="s">
        <v>12</v>
      </c>
      <c r="H7" s="61"/>
      <c r="I7" s="61"/>
      <c r="J7" s="61" t="s">
        <v>13</v>
      </c>
      <c r="K7" s="61"/>
      <c r="L7" s="61"/>
      <c r="M7" s="61" t="s">
        <v>14</v>
      </c>
      <c r="N7" s="61"/>
      <c r="O7" s="61"/>
      <c r="P7" s="67"/>
      <c r="Q7" s="67"/>
      <c r="R7" s="68"/>
    </row>
    <row r="8" spans="1:18" x14ac:dyDescent="0.15">
      <c r="A8" s="59"/>
      <c r="B8" s="61"/>
      <c r="C8" s="61"/>
      <c r="D8" s="31" t="s">
        <v>15</v>
      </c>
      <c r="E8" s="67"/>
      <c r="F8" s="23" t="s">
        <v>16</v>
      </c>
      <c r="G8" s="31" t="s">
        <v>17</v>
      </c>
      <c r="H8" s="31" t="s">
        <v>18</v>
      </c>
      <c r="I8" s="31" t="s">
        <v>19</v>
      </c>
      <c r="J8" s="31" t="s">
        <v>17</v>
      </c>
      <c r="K8" s="31" t="s">
        <v>18</v>
      </c>
      <c r="L8" s="31" t="s">
        <v>19</v>
      </c>
      <c r="M8" s="31" t="s">
        <v>17</v>
      </c>
      <c r="N8" s="31" t="s">
        <v>18</v>
      </c>
      <c r="O8" s="31" t="s">
        <v>19</v>
      </c>
      <c r="P8" s="31" t="s">
        <v>17</v>
      </c>
      <c r="Q8" s="31" t="s">
        <v>18</v>
      </c>
      <c r="R8" s="24" t="s">
        <v>20</v>
      </c>
    </row>
    <row r="9" spans="1:18" x14ac:dyDescent="0.15">
      <c r="A9" s="59" t="s">
        <v>21</v>
      </c>
      <c r="B9" s="69">
        <f>SUM(B11:B26)</f>
        <v>129444</v>
      </c>
      <c r="C9" s="69">
        <v>9197</v>
      </c>
      <c r="D9" s="25">
        <v>1200</v>
      </c>
      <c r="E9" s="69">
        <f>SUM(C9:D10)</f>
        <v>11091</v>
      </c>
      <c r="F9" s="69">
        <f>B9+E9</f>
        <v>140535</v>
      </c>
      <c r="G9" s="69">
        <f t="shared" ref="G9:R9" si="0">SUM(G11:G26)</f>
        <v>15370</v>
      </c>
      <c r="H9" s="69">
        <f t="shared" si="0"/>
        <v>59704</v>
      </c>
      <c r="I9" s="69">
        <f t="shared" si="0"/>
        <v>75074</v>
      </c>
      <c r="J9" s="69">
        <f t="shared" si="0"/>
        <v>16285</v>
      </c>
      <c r="K9" s="69">
        <f t="shared" si="0"/>
        <v>77561</v>
      </c>
      <c r="L9" s="69">
        <f t="shared" si="0"/>
        <v>93846</v>
      </c>
      <c r="M9" s="69">
        <f t="shared" si="0"/>
        <v>242</v>
      </c>
      <c r="N9" s="69">
        <f t="shared" si="0"/>
        <v>2155</v>
      </c>
      <c r="O9" s="69">
        <f t="shared" si="0"/>
        <v>2397</v>
      </c>
      <c r="P9" s="69">
        <f t="shared" si="0"/>
        <v>31897</v>
      </c>
      <c r="Q9" s="69">
        <f t="shared" si="0"/>
        <v>139420</v>
      </c>
      <c r="R9" s="74">
        <f t="shared" si="0"/>
        <v>171317</v>
      </c>
    </row>
    <row r="10" spans="1:18" x14ac:dyDescent="0.15">
      <c r="A10" s="59"/>
      <c r="B10" s="70"/>
      <c r="C10" s="70"/>
      <c r="D10" s="25">
        <v>694</v>
      </c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4"/>
    </row>
    <row r="11" spans="1:18" x14ac:dyDescent="0.15">
      <c r="A11" s="59" t="s">
        <v>22</v>
      </c>
      <c r="B11" s="69">
        <v>1184</v>
      </c>
      <c r="C11" s="75"/>
      <c r="D11" s="75"/>
      <c r="E11" s="75"/>
      <c r="F11" s="69">
        <f>B11</f>
        <v>1184</v>
      </c>
      <c r="G11" s="69">
        <v>16</v>
      </c>
      <c r="H11" s="75">
        <v>1064</v>
      </c>
      <c r="I11" s="75">
        <f>SUM(G11:H12)</f>
        <v>1080</v>
      </c>
      <c r="J11" s="75">
        <v>0</v>
      </c>
      <c r="K11" s="75">
        <v>460</v>
      </c>
      <c r="L11" s="75">
        <f>SUM(J11:K12)</f>
        <v>460</v>
      </c>
      <c r="M11" s="75">
        <v>17</v>
      </c>
      <c r="N11" s="75">
        <v>347</v>
      </c>
      <c r="O11" s="75">
        <f>SUM(M11:N12)</f>
        <v>364</v>
      </c>
      <c r="P11" s="75">
        <f>G11+J11+M11</f>
        <v>33</v>
      </c>
      <c r="Q11" s="75">
        <f>H11+K11+N11</f>
        <v>1871</v>
      </c>
      <c r="R11" s="76">
        <f>SUM(P11:Q12)</f>
        <v>1904</v>
      </c>
    </row>
    <row r="12" spans="1:18" x14ac:dyDescent="0.15">
      <c r="A12" s="59"/>
      <c r="B12" s="70"/>
      <c r="C12" s="75"/>
      <c r="D12" s="75"/>
      <c r="E12" s="75"/>
      <c r="F12" s="70"/>
      <c r="G12" s="70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7"/>
    </row>
    <row r="13" spans="1:18" x14ac:dyDescent="0.15">
      <c r="A13" s="59" t="s">
        <v>23</v>
      </c>
      <c r="B13" s="75">
        <v>5484</v>
      </c>
      <c r="C13" s="75"/>
      <c r="D13" s="75"/>
      <c r="E13" s="75"/>
      <c r="F13" s="69">
        <f>B13</f>
        <v>5484</v>
      </c>
      <c r="G13" s="69">
        <v>861</v>
      </c>
      <c r="H13" s="75">
        <v>4042</v>
      </c>
      <c r="I13" s="75">
        <f>SUM(G13:H14)</f>
        <v>4903</v>
      </c>
      <c r="J13" s="75">
        <v>0</v>
      </c>
      <c r="K13" s="75">
        <v>7257</v>
      </c>
      <c r="L13" s="75">
        <f>SUM(J13:K14)</f>
        <v>7257</v>
      </c>
      <c r="M13" s="75">
        <v>5</v>
      </c>
      <c r="N13" s="75">
        <v>145</v>
      </c>
      <c r="O13" s="75">
        <f>SUM(M13:N14)</f>
        <v>150</v>
      </c>
      <c r="P13" s="75">
        <f>G13+J13+M13</f>
        <v>866</v>
      </c>
      <c r="Q13" s="75">
        <f>H13+K13+N13</f>
        <v>11444</v>
      </c>
      <c r="R13" s="76">
        <f>SUM(P13:Q14)</f>
        <v>12310</v>
      </c>
    </row>
    <row r="14" spans="1:18" x14ac:dyDescent="0.15">
      <c r="A14" s="59"/>
      <c r="B14" s="75"/>
      <c r="C14" s="75"/>
      <c r="D14" s="75"/>
      <c r="E14" s="75"/>
      <c r="F14" s="70"/>
      <c r="G14" s="70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7"/>
    </row>
    <row r="15" spans="1:18" x14ac:dyDescent="0.15">
      <c r="A15" s="59" t="s">
        <v>24</v>
      </c>
      <c r="B15" s="75">
        <v>39396</v>
      </c>
      <c r="C15" s="75"/>
      <c r="D15" s="75"/>
      <c r="E15" s="75"/>
      <c r="F15" s="69">
        <f>B15</f>
        <v>39396</v>
      </c>
      <c r="G15" s="69">
        <v>6346</v>
      </c>
      <c r="H15" s="75">
        <v>15249</v>
      </c>
      <c r="I15" s="75">
        <f>SUM(G15:H16)</f>
        <v>21595</v>
      </c>
      <c r="J15" s="75">
        <v>3972</v>
      </c>
      <c r="K15" s="75">
        <v>20474</v>
      </c>
      <c r="L15" s="75">
        <f>SUM(J15:K16)</f>
        <v>24446</v>
      </c>
      <c r="M15" s="75">
        <v>57</v>
      </c>
      <c r="N15" s="75">
        <v>712</v>
      </c>
      <c r="O15" s="75">
        <f>SUM(M15:N16)</f>
        <v>769</v>
      </c>
      <c r="P15" s="75">
        <f>G15+J15+M15</f>
        <v>10375</v>
      </c>
      <c r="Q15" s="75">
        <f>H15+K15+N15</f>
        <v>36435</v>
      </c>
      <c r="R15" s="76">
        <f>SUM(P15:Q16)</f>
        <v>46810</v>
      </c>
    </row>
    <row r="16" spans="1:18" x14ac:dyDescent="0.15">
      <c r="A16" s="59"/>
      <c r="B16" s="75"/>
      <c r="C16" s="75"/>
      <c r="D16" s="75"/>
      <c r="E16" s="75"/>
      <c r="F16" s="70"/>
      <c r="G16" s="70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7"/>
    </row>
    <row r="17" spans="1:18" x14ac:dyDescent="0.15">
      <c r="A17" s="59" t="s">
        <v>25</v>
      </c>
      <c r="B17" s="75">
        <v>29658</v>
      </c>
      <c r="C17" s="75"/>
      <c r="D17" s="75"/>
      <c r="E17" s="75"/>
      <c r="F17" s="69">
        <f>B17</f>
        <v>29658</v>
      </c>
      <c r="G17" s="69">
        <v>2995</v>
      </c>
      <c r="H17" s="75">
        <v>11933</v>
      </c>
      <c r="I17" s="75">
        <f>SUM(G17:H18)</f>
        <v>14928</v>
      </c>
      <c r="J17" s="75">
        <v>1489</v>
      </c>
      <c r="K17" s="75">
        <v>18202</v>
      </c>
      <c r="L17" s="75">
        <f>SUM(J17:K18)</f>
        <v>19691</v>
      </c>
      <c r="M17" s="75">
        <v>57</v>
      </c>
      <c r="N17" s="75">
        <v>197</v>
      </c>
      <c r="O17" s="75">
        <f>SUM(M17:N18)</f>
        <v>254</v>
      </c>
      <c r="P17" s="75">
        <f>G17+J17+M17</f>
        <v>4541</v>
      </c>
      <c r="Q17" s="75">
        <f>H17+K17+N17</f>
        <v>30332</v>
      </c>
      <c r="R17" s="76">
        <f>SUM(P17:Q18)</f>
        <v>34873</v>
      </c>
    </row>
    <row r="18" spans="1:18" x14ac:dyDescent="0.15">
      <c r="A18" s="59"/>
      <c r="B18" s="75"/>
      <c r="C18" s="75"/>
      <c r="D18" s="75"/>
      <c r="E18" s="75"/>
      <c r="F18" s="70"/>
      <c r="G18" s="70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7"/>
    </row>
    <row r="19" spans="1:18" x14ac:dyDescent="0.15">
      <c r="A19" s="59" t="s">
        <v>26</v>
      </c>
      <c r="B19" s="75">
        <v>20611</v>
      </c>
      <c r="C19" s="75"/>
      <c r="D19" s="75"/>
      <c r="E19" s="75"/>
      <c r="F19" s="69">
        <f>B19</f>
        <v>20611</v>
      </c>
      <c r="G19" s="69">
        <v>1941</v>
      </c>
      <c r="H19" s="75">
        <v>14882</v>
      </c>
      <c r="I19" s="75">
        <f>SUM(G19:H20)</f>
        <v>16823</v>
      </c>
      <c r="J19" s="75">
        <v>9484</v>
      </c>
      <c r="K19" s="75">
        <v>9295</v>
      </c>
      <c r="L19" s="75">
        <f>SUM(J19:K20)</f>
        <v>18779</v>
      </c>
      <c r="M19" s="75">
        <v>18</v>
      </c>
      <c r="N19" s="75">
        <v>223</v>
      </c>
      <c r="O19" s="75">
        <f>SUM(M19:N20)</f>
        <v>241</v>
      </c>
      <c r="P19" s="75">
        <f>G19+J19+M19</f>
        <v>11443</v>
      </c>
      <c r="Q19" s="75">
        <f>H19+K19+N19</f>
        <v>24400</v>
      </c>
      <c r="R19" s="76">
        <f>SUM(P19:Q20)</f>
        <v>35843</v>
      </c>
    </row>
    <row r="20" spans="1:18" x14ac:dyDescent="0.15">
      <c r="A20" s="59"/>
      <c r="B20" s="75"/>
      <c r="C20" s="75"/>
      <c r="D20" s="75"/>
      <c r="E20" s="75"/>
      <c r="F20" s="70"/>
      <c r="G20" s="70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7"/>
    </row>
    <row r="21" spans="1:18" x14ac:dyDescent="0.15">
      <c r="A21" s="59" t="s">
        <v>27</v>
      </c>
      <c r="B21" s="75">
        <v>19126</v>
      </c>
      <c r="C21" s="75"/>
      <c r="D21" s="75"/>
      <c r="E21" s="75"/>
      <c r="F21" s="69">
        <f>B21</f>
        <v>19126</v>
      </c>
      <c r="G21" s="69">
        <v>1555</v>
      </c>
      <c r="H21" s="75">
        <v>4952</v>
      </c>
      <c r="I21" s="75">
        <f>SUM(G21:H22)</f>
        <v>6507</v>
      </c>
      <c r="J21" s="75">
        <v>1038</v>
      </c>
      <c r="K21" s="75">
        <v>13181</v>
      </c>
      <c r="L21" s="75">
        <f>SUM(J21:K22)</f>
        <v>14219</v>
      </c>
      <c r="M21" s="75">
        <v>65</v>
      </c>
      <c r="N21" s="75">
        <v>207</v>
      </c>
      <c r="O21" s="75">
        <f>SUM(M21:N22)</f>
        <v>272</v>
      </c>
      <c r="P21" s="75">
        <f>G21+J21+M21</f>
        <v>2658</v>
      </c>
      <c r="Q21" s="75">
        <f>H21+K21+N21</f>
        <v>18340</v>
      </c>
      <c r="R21" s="76">
        <f>SUM(P21:Q22)</f>
        <v>20998</v>
      </c>
    </row>
    <row r="22" spans="1:18" x14ac:dyDescent="0.15">
      <c r="A22" s="59"/>
      <c r="B22" s="75"/>
      <c r="C22" s="75"/>
      <c r="D22" s="75"/>
      <c r="E22" s="75"/>
      <c r="F22" s="70"/>
      <c r="G22" s="70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7"/>
    </row>
    <row r="23" spans="1:18" x14ac:dyDescent="0.15">
      <c r="A23" s="59" t="s">
        <v>28</v>
      </c>
      <c r="B23" s="75">
        <v>871</v>
      </c>
      <c r="C23" s="75"/>
      <c r="D23" s="75"/>
      <c r="E23" s="75"/>
      <c r="F23" s="69">
        <f>B23</f>
        <v>871</v>
      </c>
      <c r="G23" s="69">
        <v>487</v>
      </c>
      <c r="H23" s="75">
        <v>2175</v>
      </c>
      <c r="I23" s="75">
        <f>SUM(G23:H24)</f>
        <v>2662</v>
      </c>
      <c r="J23" s="75">
        <v>0</v>
      </c>
      <c r="K23" s="75">
        <v>0</v>
      </c>
      <c r="L23" s="75">
        <f>SUM(J23:K24)</f>
        <v>0</v>
      </c>
      <c r="M23" s="75">
        <v>13</v>
      </c>
      <c r="N23" s="75">
        <v>165</v>
      </c>
      <c r="O23" s="75">
        <f>SUM(M23:N24)</f>
        <v>178</v>
      </c>
      <c r="P23" s="75">
        <f>G23+J23+M23</f>
        <v>500</v>
      </c>
      <c r="Q23" s="75">
        <f>H23+K23+N23</f>
        <v>2340</v>
      </c>
      <c r="R23" s="76">
        <f>SUM(P23:Q24)</f>
        <v>2840</v>
      </c>
    </row>
    <row r="24" spans="1:18" x14ac:dyDescent="0.15">
      <c r="A24" s="59"/>
      <c r="B24" s="75"/>
      <c r="C24" s="75"/>
      <c r="D24" s="75"/>
      <c r="E24" s="75"/>
      <c r="F24" s="70"/>
      <c r="G24" s="70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7"/>
    </row>
    <row r="25" spans="1:18" x14ac:dyDescent="0.15">
      <c r="A25" s="59" t="s">
        <v>29</v>
      </c>
      <c r="B25" s="75">
        <v>13114</v>
      </c>
      <c r="C25" s="75"/>
      <c r="D25" s="75"/>
      <c r="E25" s="75"/>
      <c r="F25" s="75">
        <f>B25</f>
        <v>13114</v>
      </c>
      <c r="G25" s="69">
        <v>1169</v>
      </c>
      <c r="H25" s="75">
        <v>5407</v>
      </c>
      <c r="I25" s="69">
        <f>SUM(G25:H26)</f>
        <v>6576</v>
      </c>
      <c r="J25" s="75">
        <v>302</v>
      </c>
      <c r="K25" s="75">
        <v>8692</v>
      </c>
      <c r="L25" s="69">
        <f>SUM(J25:K26)</f>
        <v>8994</v>
      </c>
      <c r="M25" s="75">
        <v>10</v>
      </c>
      <c r="N25" s="75">
        <v>159</v>
      </c>
      <c r="O25" s="69">
        <f>SUM(M25:N26)</f>
        <v>169</v>
      </c>
      <c r="P25" s="75">
        <f>G25+J25+M25</f>
        <v>1481</v>
      </c>
      <c r="Q25" s="75">
        <f>H25+K25+N25</f>
        <v>14258</v>
      </c>
      <c r="R25" s="74">
        <f>SUM(P25:Q26)</f>
        <v>15739</v>
      </c>
    </row>
    <row r="26" spans="1:18" ht="14.25" thickBot="1" x14ac:dyDescent="0.2">
      <c r="A26" s="78"/>
      <c r="B26" s="79"/>
      <c r="C26" s="79"/>
      <c r="D26" s="79"/>
      <c r="E26" s="79"/>
      <c r="F26" s="79"/>
      <c r="G26" s="80"/>
      <c r="H26" s="79"/>
      <c r="I26" s="80"/>
      <c r="J26" s="79"/>
      <c r="K26" s="79"/>
      <c r="L26" s="80"/>
      <c r="M26" s="79"/>
      <c r="N26" s="79"/>
      <c r="O26" s="80"/>
      <c r="P26" s="79"/>
      <c r="Q26" s="79"/>
      <c r="R26" s="81"/>
    </row>
    <row r="27" spans="1:18" x14ac:dyDescent="0.15">
      <c r="A27" s="16"/>
      <c r="B27" s="2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1:18" x14ac:dyDescent="0.1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8" ht="13.7" customHeight="1" x14ac:dyDescent="0.15">
      <c r="A29" s="16"/>
      <c r="B29" s="16" t="s">
        <v>32</v>
      </c>
      <c r="C29" s="82" t="s">
        <v>33</v>
      </c>
      <c r="D29" s="82"/>
      <c r="E29" s="86">
        <v>131127</v>
      </c>
      <c r="F29" s="83" t="s">
        <v>34</v>
      </c>
      <c r="G29" s="84"/>
      <c r="H29" s="27">
        <f>B9/E29</f>
        <v>0.98716511473609558</v>
      </c>
      <c r="I29" s="16"/>
      <c r="J29" s="28" t="s">
        <v>35</v>
      </c>
      <c r="K29" s="82" t="s">
        <v>36</v>
      </c>
      <c r="L29" s="82"/>
      <c r="M29" s="87">
        <v>60199</v>
      </c>
      <c r="N29" s="29" t="s">
        <v>34</v>
      </c>
      <c r="O29" s="30"/>
      <c r="P29" s="27">
        <f>H9/M29</f>
        <v>0.99177727204770838</v>
      </c>
      <c r="Q29" s="85"/>
      <c r="R29" s="85"/>
    </row>
    <row r="30" spans="1:18" x14ac:dyDescent="0.1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8" ht="13.7" customHeight="1" x14ac:dyDescent="0.15">
      <c r="A31" s="16"/>
      <c r="B31" s="16"/>
      <c r="C31" s="82" t="s">
        <v>37</v>
      </c>
      <c r="D31" s="82"/>
      <c r="E31" s="88">
        <v>120199</v>
      </c>
      <c r="F31" s="83" t="s">
        <v>34</v>
      </c>
      <c r="G31" s="84"/>
      <c r="H31" s="27">
        <f>B9/E31</f>
        <v>1.0769141174219419</v>
      </c>
      <c r="I31" s="16"/>
      <c r="J31" s="28" t="s">
        <v>38</v>
      </c>
      <c r="K31" s="82" t="s">
        <v>36</v>
      </c>
      <c r="L31" s="82"/>
      <c r="M31" s="88">
        <v>61484</v>
      </c>
      <c r="N31" s="29" t="s">
        <v>34</v>
      </c>
      <c r="O31" s="30"/>
      <c r="P31" s="27">
        <f>H9/M31</f>
        <v>0.97104937870014962</v>
      </c>
      <c r="Q31" s="16"/>
    </row>
    <row r="32" spans="1:18" x14ac:dyDescent="0.1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1:17" ht="13.7" customHeight="1" x14ac:dyDescent="0.15">
      <c r="A33" s="16"/>
      <c r="B33" s="16"/>
      <c r="C33" s="82" t="s">
        <v>39</v>
      </c>
      <c r="D33" s="82"/>
      <c r="E33" s="87">
        <v>135637</v>
      </c>
      <c r="F33" s="83" t="s">
        <v>34</v>
      </c>
      <c r="G33" s="84"/>
      <c r="H33" s="27">
        <f>Q9/E33</f>
        <v>1.0278906198161268</v>
      </c>
      <c r="I33" s="16"/>
      <c r="J33" s="16"/>
      <c r="K33" s="16"/>
      <c r="L33" s="16"/>
      <c r="M33" s="16"/>
      <c r="N33" s="16"/>
      <c r="O33" s="16"/>
      <c r="P33" s="16"/>
      <c r="Q33" s="16"/>
    </row>
    <row r="34" spans="1:17" x14ac:dyDescent="0.1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1:17" ht="13.7" customHeight="1" x14ac:dyDescent="0.15">
      <c r="A35" s="16"/>
      <c r="B35" s="16"/>
      <c r="C35" s="82" t="s">
        <v>40</v>
      </c>
      <c r="D35" s="82"/>
      <c r="E35" s="88">
        <v>136966</v>
      </c>
      <c r="F35" s="83" t="s">
        <v>34</v>
      </c>
      <c r="G35" s="84"/>
      <c r="H35" s="27">
        <f>Q9/E35</f>
        <v>1.0179168552779523</v>
      </c>
      <c r="I35" s="16"/>
      <c r="J35" s="16"/>
      <c r="K35" s="16"/>
      <c r="L35" s="16"/>
      <c r="M35" s="16"/>
      <c r="N35" s="16"/>
      <c r="O35" s="16"/>
      <c r="P35" s="16"/>
      <c r="Q35" s="16"/>
    </row>
  </sheetData>
  <mergeCells count="185">
    <mergeCell ref="C33:D33"/>
    <mergeCell ref="F33:G33"/>
    <mergeCell ref="C35:D35"/>
    <mergeCell ref="F35:G35"/>
    <mergeCell ref="C29:D29"/>
    <mergeCell ref="F29:G29"/>
    <mergeCell ref="K29:L29"/>
    <mergeCell ref="Q29:R29"/>
    <mergeCell ref="C31:D31"/>
    <mergeCell ref="F31:G31"/>
    <mergeCell ref="K31:L31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A25:A26"/>
    <mergeCell ref="B25:B26"/>
    <mergeCell ref="C25:C26"/>
    <mergeCell ref="D25:D26"/>
    <mergeCell ref="E25:E26"/>
    <mergeCell ref="F25:F26"/>
    <mergeCell ref="M23:M24"/>
    <mergeCell ref="N23:N24"/>
    <mergeCell ref="O23:O24"/>
    <mergeCell ref="A23:A24"/>
    <mergeCell ref="B23:B24"/>
    <mergeCell ref="C23:C24"/>
    <mergeCell ref="D23:D24"/>
    <mergeCell ref="E23:E24"/>
    <mergeCell ref="F23:F24"/>
    <mergeCell ref="M25:M26"/>
    <mergeCell ref="N25:N26"/>
    <mergeCell ref="O25:O26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A21:A22"/>
    <mergeCell ref="B21:B22"/>
    <mergeCell ref="C21:C22"/>
    <mergeCell ref="D21:D22"/>
    <mergeCell ref="E21:E22"/>
    <mergeCell ref="F21:F22"/>
    <mergeCell ref="M19:M20"/>
    <mergeCell ref="N19:N20"/>
    <mergeCell ref="O19:O20"/>
    <mergeCell ref="A19:A20"/>
    <mergeCell ref="B19:B20"/>
    <mergeCell ref="C19:C20"/>
    <mergeCell ref="D19:D20"/>
    <mergeCell ref="E19:E20"/>
    <mergeCell ref="F19:F20"/>
    <mergeCell ref="M21:M22"/>
    <mergeCell ref="N21:N22"/>
    <mergeCell ref="O21:O22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A17:A18"/>
    <mergeCell ref="B17:B18"/>
    <mergeCell ref="C17:C18"/>
    <mergeCell ref="D17:D18"/>
    <mergeCell ref="E17:E18"/>
    <mergeCell ref="F17:F18"/>
    <mergeCell ref="M15:M16"/>
    <mergeCell ref="N15:N16"/>
    <mergeCell ref="O15:O16"/>
    <mergeCell ref="A15:A16"/>
    <mergeCell ref="B15:B16"/>
    <mergeCell ref="C15:C16"/>
    <mergeCell ref="D15:D16"/>
    <mergeCell ref="E15:E16"/>
    <mergeCell ref="F15:F16"/>
    <mergeCell ref="M17:M18"/>
    <mergeCell ref="N17:N18"/>
    <mergeCell ref="O17:O18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F13:F14"/>
    <mergeCell ref="M11:M12"/>
    <mergeCell ref="N11:N12"/>
    <mergeCell ref="O11:O12"/>
    <mergeCell ref="M13:M14"/>
    <mergeCell ref="N13:N14"/>
    <mergeCell ref="O13:O14"/>
    <mergeCell ref="P11:P12"/>
    <mergeCell ref="Q11:Q12"/>
    <mergeCell ref="R11:R12"/>
    <mergeCell ref="G11:G12"/>
    <mergeCell ref="H11:H12"/>
    <mergeCell ref="I11:I12"/>
    <mergeCell ref="J11:J12"/>
    <mergeCell ref="K11:K12"/>
    <mergeCell ref="L11:L12"/>
    <mergeCell ref="A11:A12"/>
    <mergeCell ref="B11:B12"/>
    <mergeCell ref="C11:C12"/>
    <mergeCell ref="D11:D12"/>
    <mergeCell ref="E11:E12"/>
    <mergeCell ref="F11:F12"/>
    <mergeCell ref="I9:I10"/>
    <mergeCell ref="J9:J10"/>
    <mergeCell ref="K9:K10"/>
    <mergeCell ref="A9:A10"/>
    <mergeCell ref="B9:B10"/>
    <mergeCell ref="C9:C10"/>
    <mergeCell ref="E9:E10"/>
    <mergeCell ref="F9:F10"/>
    <mergeCell ref="G9:G10"/>
    <mergeCell ref="H9:H10"/>
    <mergeCell ref="O9:O10"/>
    <mergeCell ref="P9:P10"/>
    <mergeCell ref="G1:L1"/>
    <mergeCell ref="H2:K2"/>
    <mergeCell ref="P5:R5"/>
    <mergeCell ref="Q9:Q10"/>
    <mergeCell ref="R9:R10"/>
    <mergeCell ref="L9:L10"/>
    <mergeCell ref="M9:M10"/>
    <mergeCell ref="N9:N10"/>
    <mergeCell ref="A6:A8"/>
    <mergeCell ref="B6:B8"/>
    <mergeCell ref="C6:E6"/>
    <mergeCell ref="H6:N6"/>
    <mergeCell ref="P6:R7"/>
    <mergeCell ref="C7:C8"/>
    <mergeCell ref="E7:E8"/>
    <mergeCell ref="G7:I7"/>
    <mergeCell ref="J7:L7"/>
    <mergeCell ref="M7:O7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04104-A950-4799-8B29-F197B7F757DB}">
  <sheetPr>
    <pageSetUpPr fitToPage="1"/>
  </sheetPr>
  <dimension ref="A1:R35"/>
  <sheetViews>
    <sheetView zoomScaleNormal="100" workbookViewId="0"/>
  </sheetViews>
  <sheetFormatPr defaultRowHeight="13.5" x14ac:dyDescent="0.15"/>
  <cols>
    <col min="1" max="1" width="8.125" style="17" customWidth="1"/>
    <col min="2" max="2" width="7.5" style="17" customWidth="1"/>
    <col min="3" max="4" width="7.625" style="17" customWidth="1"/>
    <col min="5" max="10" width="7.5" style="17" customWidth="1"/>
    <col min="11" max="12" width="7.625" style="17" customWidth="1"/>
    <col min="13" max="16" width="7.5" style="17" customWidth="1"/>
    <col min="17" max="17" width="8.125" style="17" customWidth="1"/>
    <col min="18" max="18" width="9" style="17" customWidth="1"/>
    <col min="19" max="16384" width="9" style="17"/>
  </cols>
  <sheetData>
    <row r="1" spans="1:18" ht="13.7" customHeight="1" x14ac:dyDescent="0.15">
      <c r="A1" s="16"/>
      <c r="B1" s="16"/>
      <c r="C1" s="16"/>
      <c r="D1" s="16"/>
      <c r="E1" s="16"/>
      <c r="F1" s="16"/>
      <c r="G1" s="71" t="s">
        <v>0</v>
      </c>
      <c r="H1" s="71"/>
      <c r="I1" s="71"/>
      <c r="J1" s="71"/>
      <c r="K1" s="71"/>
      <c r="L1" s="71"/>
      <c r="M1" s="16"/>
      <c r="N1" s="16"/>
      <c r="O1" s="16"/>
      <c r="P1" s="16"/>
      <c r="Q1" s="16"/>
    </row>
    <row r="2" spans="1:18" x14ac:dyDescent="0.15">
      <c r="A2" s="16"/>
      <c r="B2" s="16"/>
      <c r="C2" s="16"/>
      <c r="D2" s="16"/>
      <c r="E2" s="16"/>
      <c r="F2" s="16"/>
      <c r="G2" s="16"/>
      <c r="H2" s="72" t="s">
        <v>51</v>
      </c>
      <c r="I2" s="72"/>
      <c r="J2" s="72"/>
      <c r="K2" s="72"/>
      <c r="L2" s="16"/>
      <c r="M2" s="16"/>
      <c r="N2" s="16"/>
      <c r="O2" s="16"/>
      <c r="P2" s="16"/>
      <c r="Q2" s="16"/>
    </row>
    <row r="3" spans="1:18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18" x14ac:dyDescent="0.1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8" ht="14.25" thickBot="1" x14ac:dyDescent="0.2">
      <c r="A5" s="16"/>
      <c r="B5" s="18" t="s">
        <v>1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73" t="s">
        <v>2</v>
      </c>
      <c r="Q5" s="73"/>
      <c r="R5" s="73"/>
    </row>
    <row r="6" spans="1:18" x14ac:dyDescent="0.15">
      <c r="A6" s="58" t="s">
        <v>3</v>
      </c>
      <c r="B6" s="60" t="s">
        <v>4</v>
      </c>
      <c r="C6" s="60" t="s">
        <v>5</v>
      </c>
      <c r="D6" s="60"/>
      <c r="E6" s="60"/>
      <c r="F6" s="19" t="s">
        <v>4</v>
      </c>
      <c r="G6" s="20"/>
      <c r="H6" s="62" t="s">
        <v>6</v>
      </c>
      <c r="I6" s="63"/>
      <c r="J6" s="63"/>
      <c r="K6" s="63"/>
      <c r="L6" s="63"/>
      <c r="M6" s="63"/>
      <c r="N6" s="64"/>
      <c r="O6" s="21"/>
      <c r="P6" s="65" t="s">
        <v>7</v>
      </c>
      <c r="Q6" s="65"/>
      <c r="R6" s="66"/>
    </row>
    <row r="7" spans="1:18" x14ac:dyDescent="0.15">
      <c r="A7" s="59"/>
      <c r="B7" s="61"/>
      <c r="C7" s="61" t="s">
        <v>8</v>
      </c>
      <c r="D7" s="31" t="s">
        <v>9</v>
      </c>
      <c r="E7" s="61" t="s">
        <v>10</v>
      </c>
      <c r="F7" s="22" t="s">
        <v>11</v>
      </c>
      <c r="G7" s="61" t="s">
        <v>12</v>
      </c>
      <c r="H7" s="61"/>
      <c r="I7" s="61"/>
      <c r="J7" s="61" t="s">
        <v>13</v>
      </c>
      <c r="K7" s="61"/>
      <c r="L7" s="61"/>
      <c r="M7" s="61" t="s">
        <v>14</v>
      </c>
      <c r="N7" s="61"/>
      <c r="O7" s="61"/>
      <c r="P7" s="67"/>
      <c r="Q7" s="67"/>
      <c r="R7" s="68"/>
    </row>
    <row r="8" spans="1:18" x14ac:dyDescent="0.15">
      <c r="A8" s="59"/>
      <c r="B8" s="61"/>
      <c r="C8" s="61"/>
      <c r="D8" s="31" t="s">
        <v>15</v>
      </c>
      <c r="E8" s="67"/>
      <c r="F8" s="23" t="s">
        <v>16</v>
      </c>
      <c r="G8" s="31" t="s">
        <v>17</v>
      </c>
      <c r="H8" s="31" t="s">
        <v>18</v>
      </c>
      <c r="I8" s="31" t="s">
        <v>19</v>
      </c>
      <c r="J8" s="31" t="s">
        <v>17</v>
      </c>
      <c r="K8" s="31" t="s">
        <v>18</v>
      </c>
      <c r="L8" s="31" t="s">
        <v>19</v>
      </c>
      <c r="M8" s="31" t="s">
        <v>17</v>
      </c>
      <c r="N8" s="31" t="s">
        <v>18</v>
      </c>
      <c r="O8" s="31" t="s">
        <v>19</v>
      </c>
      <c r="P8" s="31" t="s">
        <v>17</v>
      </c>
      <c r="Q8" s="31" t="s">
        <v>18</v>
      </c>
      <c r="R8" s="24" t="s">
        <v>20</v>
      </c>
    </row>
    <row r="9" spans="1:18" x14ac:dyDescent="0.15">
      <c r="A9" s="59" t="s">
        <v>21</v>
      </c>
      <c r="B9" s="69">
        <f>SUM(B11:B26)</f>
        <v>133892</v>
      </c>
      <c r="C9" s="69">
        <v>9392</v>
      </c>
      <c r="D9" s="25">
        <v>1110</v>
      </c>
      <c r="E9" s="69">
        <f>SUM(C9:D10)</f>
        <v>11156</v>
      </c>
      <c r="F9" s="69">
        <f>B9+E9</f>
        <v>145048</v>
      </c>
      <c r="G9" s="69">
        <f t="shared" ref="G9:R9" si="0">SUM(G11:G26)</f>
        <v>15748</v>
      </c>
      <c r="H9" s="69">
        <f t="shared" si="0"/>
        <v>59614</v>
      </c>
      <c r="I9" s="69">
        <f t="shared" si="0"/>
        <v>75362</v>
      </c>
      <c r="J9" s="69">
        <f t="shared" si="0"/>
        <v>15685</v>
      </c>
      <c r="K9" s="69">
        <f t="shared" si="0"/>
        <v>77015</v>
      </c>
      <c r="L9" s="69">
        <f t="shared" si="0"/>
        <v>92700</v>
      </c>
      <c r="M9" s="69">
        <f t="shared" si="0"/>
        <v>234</v>
      </c>
      <c r="N9" s="69">
        <f t="shared" si="0"/>
        <v>2085</v>
      </c>
      <c r="O9" s="69">
        <f t="shared" si="0"/>
        <v>2319</v>
      </c>
      <c r="P9" s="69">
        <f t="shared" si="0"/>
        <v>31667</v>
      </c>
      <c r="Q9" s="69">
        <f t="shared" si="0"/>
        <v>138714</v>
      </c>
      <c r="R9" s="74">
        <f t="shared" si="0"/>
        <v>170381</v>
      </c>
    </row>
    <row r="10" spans="1:18" x14ac:dyDescent="0.15">
      <c r="A10" s="59"/>
      <c r="B10" s="70"/>
      <c r="C10" s="70"/>
      <c r="D10" s="25">
        <v>654</v>
      </c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4"/>
    </row>
    <row r="11" spans="1:18" x14ac:dyDescent="0.15">
      <c r="A11" s="59" t="s">
        <v>22</v>
      </c>
      <c r="B11" s="69">
        <v>1106</v>
      </c>
      <c r="C11" s="75"/>
      <c r="D11" s="75"/>
      <c r="E11" s="75"/>
      <c r="F11" s="69">
        <f>B11</f>
        <v>1106</v>
      </c>
      <c r="G11" s="69">
        <v>64</v>
      </c>
      <c r="H11" s="75">
        <v>1077</v>
      </c>
      <c r="I11" s="75">
        <f>SUM(G11:H12)</f>
        <v>1141</v>
      </c>
      <c r="J11" s="75">
        <v>0</v>
      </c>
      <c r="K11" s="75">
        <v>454</v>
      </c>
      <c r="L11" s="75">
        <f>SUM(J11:K12)</f>
        <v>454</v>
      </c>
      <c r="M11" s="75">
        <v>20</v>
      </c>
      <c r="N11" s="75">
        <v>343</v>
      </c>
      <c r="O11" s="75">
        <f>SUM(M11:N12)</f>
        <v>363</v>
      </c>
      <c r="P11" s="75">
        <f>G11+J11+M11</f>
        <v>84</v>
      </c>
      <c r="Q11" s="75">
        <f>H11+K11+N11</f>
        <v>1874</v>
      </c>
      <c r="R11" s="76">
        <f>SUM(P11:Q12)</f>
        <v>1958</v>
      </c>
    </row>
    <row r="12" spans="1:18" x14ac:dyDescent="0.15">
      <c r="A12" s="59"/>
      <c r="B12" s="70"/>
      <c r="C12" s="75"/>
      <c r="D12" s="75"/>
      <c r="E12" s="75"/>
      <c r="F12" s="70"/>
      <c r="G12" s="70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7"/>
    </row>
    <row r="13" spans="1:18" x14ac:dyDescent="0.15">
      <c r="A13" s="59" t="s">
        <v>23</v>
      </c>
      <c r="B13" s="75">
        <v>5277</v>
      </c>
      <c r="C13" s="75"/>
      <c r="D13" s="75"/>
      <c r="E13" s="75"/>
      <c r="F13" s="69">
        <f>B13</f>
        <v>5277</v>
      </c>
      <c r="G13" s="69">
        <v>866</v>
      </c>
      <c r="H13" s="75">
        <v>3948</v>
      </c>
      <c r="I13" s="75">
        <f>SUM(G13:H14)</f>
        <v>4814</v>
      </c>
      <c r="J13" s="75">
        <v>0</v>
      </c>
      <c r="K13" s="75">
        <v>7267</v>
      </c>
      <c r="L13" s="75">
        <f>SUM(J13:K14)</f>
        <v>7267</v>
      </c>
      <c r="M13" s="75">
        <v>4</v>
      </c>
      <c r="N13" s="75">
        <v>133</v>
      </c>
      <c r="O13" s="75">
        <f>SUM(M13:N14)</f>
        <v>137</v>
      </c>
      <c r="P13" s="75">
        <f>G13+J13+M13</f>
        <v>870</v>
      </c>
      <c r="Q13" s="75">
        <f>H13+K13+N13</f>
        <v>11348</v>
      </c>
      <c r="R13" s="76">
        <f>SUM(P13:Q14)</f>
        <v>12218</v>
      </c>
    </row>
    <row r="14" spans="1:18" x14ac:dyDescent="0.15">
      <c r="A14" s="59"/>
      <c r="B14" s="75"/>
      <c r="C14" s="75"/>
      <c r="D14" s="75"/>
      <c r="E14" s="75"/>
      <c r="F14" s="70"/>
      <c r="G14" s="70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7"/>
    </row>
    <row r="15" spans="1:18" x14ac:dyDescent="0.15">
      <c r="A15" s="59" t="s">
        <v>24</v>
      </c>
      <c r="B15" s="75">
        <v>39877</v>
      </c>
      <c r="C15" s="75"/>
      <c r="D15" s="75"/>
      <c r="E15" s="75"/>
      <c r="F15" s="69">
        <f>B15</f>
        <v>39877</v>
      </c>
      <c r="G15" s="69">
        <v>6194</v>
      </c>
      <c r="H15" s="75">
        <v>15602</v>
      </c>
      <c r="I15" s="75">
        <f>SUM(G15:H16)</f>
        <v>21796</v>
      </c>
      <c r="J15" s="75">
        <v>3665</v>
      </c>
      <c r="K15" s="75">
        <v>20719</v>
      </c>
      <c r="L15" s="75">
        <f>SUM(J15:K16)</f>
        <v>24384</v>
      </c>
      <c r="M15" s="75">
        <v>55</v>
      </c>
      <c r="N15" s="75">
        <v>671</v>
      </c>
      <c r="O15" s="75">
        <f>SUM(M15:N16)</f>
        <v>726</v>
      </c>
      <c r="P15" s="75">
        <f>G15+J15+M15</f>
        <v>9914</v>
      </c>
      <c r="Q15" s="75">
        <f>H15+K15+N15</f>
        <v>36992</v>
      </c>
      <c r="R15" s="76">
        <f>SUM(P15:Q16)</f>
        <v>46906</v>
      </c>
    </row>
    <row r="16" spans="1:18" x14ac:dyDescent="0.15">
      <c r="A16" s="59"/>
      <c r="B16" s="75"/>
      <c r="C16" s="75"/>
      <c r="D16" s="75"/>
      <c r="E16" s="75"/>
      <c r="F16" s="70"/>
      <c r="G16" s="70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7"/>
    </row>
    <row r="17" spans="1:18" x14ac:dyDescent="0.15">
      <c r="A17" s="59" t="s">
        <v>25</v>
      </c>
      <c r="B17" s="75">
        <v>29679</v>
      </c>
      <c r="C17" s="75"/>
      <c r="D17" s="75"/>
      <c r="E17" s="75"/>
      <c r="F17" s="69">
        <f>B17</f>
        <v>29679</v>
      </c>
      <c r="G17" s="69">
        <v>3186</v>
      </c>
      <c r="H17" s="75">
        <v>11549</v>
      </c>
      <c r="I17" s="75">
        <f>SUM(G17:H18)</f>
        <v>14735</v>
      </c>
      <c r="J17" s="75">
        <v>1506</v>
      </c>
      <c r="K17" s="75">
        <v>17542</v>
      </c>
      <c r="L17" s="75">
        <f>SUM(J17:K18)</f>
        <v>19048</v>
      </c>
      <c r="M17" s="75">
        <v>54</v>
      </c>
      <c r="N17" s="75">
        <v>196</v>
      </c>
      <c r="O17" s="75">
        <f>SUM(M17:N18)</f>
        <v>250</v>
      </c>
      <c r="P17" s="75">
        <f>G17+J17+M17</f>
        <v>4746</v>
      </c>
      <c r="Q17" s="75">
        <f>H17+K17+N17</f>
        <v>29287</v>
      </c>
      <c r="R17" s="76">
        <f>SUM(P17:Q18)</f>
        <v>34033</v>
      </c>
    </row>
    <row r="18" spans="1:18" x14ac:dyDescent="0.15">
      <c r="A18" s="59"/>
      <c r="B18" s="75"/>
      <c r="C18" s="75"/>
      <c r="D18" s="75"/>
      <c r="E18" s="75"/>
      <c r="F18" s="70"/>
      <c r="G18" s="70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7"/>
    </row>
    <row r="19" spans="1:18" x14ac:dyDescent="0.15">
      <c r="A19" s="59" t="s">
        <v>26</v>
      </c>
      <c r="B19" s="75">
        <v>22309</v>
      </c>
      <c r="C19" s="75"/>
      <c r="D19" s="75"/>
      <c r="E19" s="75"/>
      <c r="F19" s="69">
        <f>B19</f>
        <v>22309</v>
      </c>
      <c r="G19" s="69">
        <v>1903</v>
      </c>
      <c r="H19" s="75">
        <v>14936</v>
      </c>
      <c r="I19" s="75">
        <f>SUM(G19:H20)</f>
        <v>16839</v>
      </c>
      <c r="J19" s="75">
        <v>9191</v>
      </c>
      <c r="K19" s="75">
        <v>9146</v>
      </c>
      <c r="L19" s="75">
        <f>SUM(J19:K20)</f>
        <v>18337</v>
      </c>
      <c r="M19" s="75">
        <v>16</v>
      </c>
      <c r="N19" s="75">
        <v>214</v>
      </c>
      <c r="O19" s="75">
        <f>SUM(M19:N20)</f>
        <v>230</v>
      </c>
      <c r="P19" s="75">
        <f>G19+J19+M19</f>
        <v>11110</v>
      </c>
      <c r="Q19" s="75">
        <f>H19+K19+N19</f>
        <v>24296</v>
      </c>
      <c r="R19" s="76">
        <f>SUM(P19:Q20)</f>
        <v>35406</v>
      </c>
    </row>
    <row r="20" spans="1:18" x14ac:dyDescent="0.15">
      <c r="A20" s="59"/>
      <c r="B20" s="75"/>
      <c r="C20" s="75"/>
      <c r="D20" s="75"/>
      <c r="E20" s="75"/>
      <c r="F20" s="70"/>
      <c r="G20" s="70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7"/>
    </row>
    <row r="21" spans="1:18" x14ac:dyDescent="0.15">
      <c r="A21" s="59" t="s">
        <v>27</v>
      </c>
      <c r="B21" s="75">
        <v>20929</v>
      </c>
      <c r="C21" s="75"/>
      <c r="D21" s="75"/>
      <c r="E21" s="75"/>
      <c r="F21" s="69">
        <f>B21</f>
        <v>20929</v>
      </c>
      <c r="G21" s="69">
        <v>1753</v>
      </c>
      <c r="H21" s="75">
        <v>4964</v>
      </c>
      <c r="I21" s="75">
        <f>SUM(G21:H22)</f>
        <v>6717</v>
      </c>
      <c r="J21" s="75">
        <v>1024</v>
      </c>
      <c r="K21" s="75">
        <v>12839</v>
      </c>
      <c r="L21" s="75">
        <f>SUM(J21:K22)</f>
        <v>13863</v>
      </c>
      <c r="M21" s="75">
        <v>59</v>
      </c>
      <c r="N21" s="75">
        <v>193</v>
      </c>
      <c r="O21" s="75">
        <f>SUM(M21:N22)</f>
        <v>252</v>
      </c>
      <c r="P21" s="75">
        <f>G21+J21+M21</f>
        <v>2836</v>
      </c>
      <c r="Q21" s="75">
        <f>H21+K21+N21</f>
        <v>17996</v>
      </c>
      <c r="R21" s="76">
        <f>SUM(P21:Q22)</f>
        <v>20832</v>
      </c>
    </row>
    <row r="22" spans="1:18" x14ac:dyDescent="0.15">
      <c r="A22" s="59"/>
      <c r="B22" s="75"/>
      <c r="C22" s="75"/>
      <c r="D22" s="75"/>
      <c r="E22" s="75"/>
      <c r="F22" s="70"/>
      <c r="G22" s="70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7"/>
    </row>
    <row r="23" spans="1:18" x14ac:dyDescent="0.15">
      <c r="A23" s="59" t="s">
        <v>28</v>
      </c>
      <c r="B23" s="75">
        <v>1117</v>
      </c>
      <c r="C23" s="75"/>
      <c r="D23" s="75"/>
      <c r="E23" s="75"/>
      <c r="F23" s="69">
        <f>B23</f>
        <v>1117</v>
      </c>
      <c r="G23" s="69">
        <v>606</v>
      </c>
      <c r="H23" s="75">
        <v>2084</v>
      </c>
      <c r="I23" s="75">
        <f>SUM(G23:H24)</f>
        <v>2690</v>
      </c>
      <c r="J23" s="75">
        <v>0</v>
      </c>
      <c r="K23" s="75">
        <v>0</v>
      </c>
      <c r="L23" s="75">
        <f>SUM(J23:K24)</f>
        <v>0</v>
      </c>
      <c r="M23" s="75">
        <v>13</v>
      </c>
      <c r="N23" s="75">
        <v>178</v>
      </c>
      <c r="O23" s="75">
        <f>SUM(M23:N24)</f>
        <v>191</v>
      </c>
      <c r="P23" s="75">
        <f>G23+J23+M23</f>
        <v>619</v>
      </c>
      <c r="Q23" s="75">
        <f>H23+K23+N23</f>
        <v>2262</v>
      </c>
      <c r="R23" s="76">
        <f>SUM(P23:Q24)</f>
        <v>2881</v>
      </c>
    </row>
    <row r="24" spans="1:18" x14ac:dyDescent="0.15">
      <c r="A24" s="59"/>
      <c r="B24" s="75"/>
      <c r="C24" s="75"/>
      <c r="D24" s="75"/>
      <c r="E24" s="75"/>
      <c r="F24" s="70"/>
      <c r="G24" s="70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7"/>
    </row>
    <row r="25" spans="1:18" x14ac:dyDescent="0.15">
      <c r="A25" s="59" t="s">
        <v>29</v>
      </c>
      <c r="B25" s="75">
        <v>13598</v>
      </c>
      <c r="C25" s="75"/>
      <c r="D25" s="75"/>
      <c r="E25" s="75"/>
      <c r="F25" s="75">
        <f>B25</f>
        <v>13598</v>
      </c>
      <c r="G25" s="69">
        <v>1176</v>
      </c>
      <c r="H25" s="75">
        <v>5454</v>
      </c>
      <c r="I25" s="69">
        <f>SUM(G25:H26)</f>
        <v>6630</v>
      </c>
      <c r="J25" s="75">
        <v>299</v>
      </c>
      <c r="K25" s="75">
        <v>9048</v>
      </c>
      <c r="L25" s="69">
        <f>SUM(J25:K26)</f>
        <v>9347</v>
      </c>
      <c r="M25" s="75">
        <v>13</v>
      </c>
      <c r="N25" s="75">
        <v>157</v>
      </c>
      <c r="O25" s="69">
        <f>SUM(M25:N26)</f>
        <v>170</v>
      </c>
      <c r="P25" s="75">
        <f>G25+J25+M25</f>
        <v>1488</v>
      </c>
      <c r="Q25" s="75">
        <f>H25+K25+N25</f>
        <v>14659</v>
      </c>
      <c r="R25" s="74">
        <f>SUM(P25:Q26)</f>
        <v>16147</v>
      </c>
    </row>
    <row r="26" spans="1:18" ht="14.25" thickBot="1" x14ac:dyDescent="0.2">
      <c r="A26" s="78"/>
      <c r="B26" s="79"/>
      <c r="C26" s="79"/>
      <c r="D26" s="79"/>
      <c r="E26" s="79"/>
      <c r="F26" s="79"/>
      <c r="G26" s="80"/>
      <c r="H26" s="79"/>
      <c r="I26" s="80"/>
      <c r="J26" s="79"/>
      <c r="K26" s="79"/>
      <c r="L26" s="80"/>
      <c r="M26" s="79"/>
      <c r="N26" s="79"/>
      <c r="O26" s="80"/>
      <c r="P26" s="79"/>
      <c r="Q26" s="79"/>
      <c r="R26" s="81"/>
    </row>
    <row r="27" spans="1:18" x14ac:dyDescent="0.15">
      <c r="A27" s="16"/>
      <c r="B27" s="2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1:18" x14ac:dyDescent="0.1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8" ht="13.7" customHeight="1" x14ac:dyDescent="0.15">
      <c r="A29" s="16"/>
      <c r="B29" s="16" t="s">
        <v>32</v>
      </c>
      <c r="C29" s="82" t="s">
        <v>33</v>
      </c>
      <c r="D29" s="82"/>
      <c r="E29" s="86">
        <v>129444</v>
      </c>
      <c r="F29" s="83" t="s">
        <v>34</v>
      </c>
      <c r="G29" s="84"/>
      <c r="H29" s="27">
        <f>B9/E29</f>
        <v>1.0343623497419734</v>
      </c>
      <c r="I29" s="16"/>
      <c r="J29" s="28" t="s">
        <v>35</v>
      </c>
      <c r="K29" s="82" t="s">
        <v>36</v>
      </c>
      <c r="L29" s="82"/>
      <c r="M29" s="87">
        <v>59704</v>
      </c>
      <c r="N29" s="29" t="s">
        <v>34</v>
      </c>
      <c r="O29" s="30"/>
      <c r="P29" s="27">
        <f>H9/M29</f>
        <v>0.99849256331234093</v>
      </c>
      <c r="Q29" s="85"/>
      <c r="R29" s="85"/>
    </row>
    <row r="30" spans="1:18" x14ac:dyDescent="0.1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8" ht="13.7" customHeight="1" x14ac:dyDescent="0.15">
      <c r="A31" s="16"/>
      <c r="B31" s="16"/>
      <c r="C31" s="82" t="s">
        <v>37</v>
      </c>
      <c r="D31" s="82"/>
      <c r="E31" s="88">
        <v>130117</v>
      </c>
      <c r="F31" s="83" t="s">
        <v>34</v>
      </c>
      <c r="G31" s="84"/>
      <c r="H31" s="27">
        <f>B9/E31</f>
        <v>1.0290123504230808</v>
      </c>
      <c r="I31" s="16"/>
      <c r="J31" s="28" t="s">
        <v>38</v>
      </c>
      <c r="K31" s="82" t="s">
        <v>36</v>
      </c>
      <c r="L31" s="82"/>
      <c r="M31" s="88">
        <v>61095</v>
      </c>
      <c r="N31" s="29" t="s">
        <v>34</v>
      </c>
      <c r="O31" s="30"/>
      <c r="P31" s="27">
        <f>H9/M31</f>
        <v>0.97575906375317134</v>
      </c>
      <c r="Q31" s="16"/>
    </row>
    <row r="32" spans="1:18" x14ac:dyDescent="0.1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1:17" ht="13.7" customHeight="1" x14ac:dyDescent="0.15">
      <c r="A33" s="16"/>
      <c r="B33" s="16"/>
      <c r="C33" s="82" t="s">
        <v>39</v>
      </c>
      <c r="D33" s="82"/>
      <c r="E33" s="87">
        <v>139420</v>
      </c>
      <c r="F33" s="83" t="s">
        <v>34</v>
      </c>
      <c r="G33" s="84"/>
      <c r="H33" s="27">
        <f>Q9/E33</f>
        <v>0.99493616410844932</v>
      </c>
      <c r="I33" s="16"/>
      <c r="J33" s="16"/>
      <c r="K33" s="16"/>
      <c r="L33" s="16"/>
      <c r="M33" s="16"/>
      <c r="N33" s="16"/>
      <c r="O33" s="16"/>
      <c r="P33" s="16"/>
      <c r="Q33" s="16"/>
    </row>
    <row r="34" spans="1:17" x14ac:dyDescent="0.1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1:17" ht="13.7" customHeight="1" x14ac:dyDescent="0.15">
      <c r="A35" s="16"/>
      <c r="B35" s="16"/>
      <c r="C35" s="82" t="s">
        <v>40</v>
      </c>
      <c r="D35" s="82"/>
      <c r="E35" s="88">
        <v>139717</v>
      </c>
      <c r="F35" s="83" t="s">
        <v>34</v>
      </c>
      <c r="G35" s="84"/>
      <c r="H35" s="27">
        <f>Q9/E35</f>
        <v>0.99282120286006714</v>
      </c>
      <c r="I35" s="16"/>
      <c r="J35" s="16"/>
      <c r="K35" s="16"/>
      <c r="L35" s="16"/>
      <c r="M35" s="16"/>
      <c r="N35" s="16"/>
      <c r="O35" s="16"/>
      <c r="P35" s="16"/>
      <c r="Q35" s="16"/>
    </row>
  </sheetData>
  <mergeCells count="185">
    <mergeCell ref="C33:D33"/>
    <mergeCell ref="F33:G33"/>
    <mergeCell ref="C35:D35"/>
    <mergeCell ref="F35:G35"/>
    <mergeCell ref="C29:D29"/>
    <mergeCell ref="F29:G29"/>
    <mergeCell ref="K29:L29"/>
    <mergeCell ref="Q29:R29"/>
    <mergeCell ref="C31:D31"/>
    <mergeCell ref="F31:G31"/>
    <mergeCell ref="K31:L31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A25:A26"/>
    <mergeCell ref="B25:B26"/>
    <mergeCell ref="C25:C26"/>
    <mergeCell ref="D25:D26"/>
    <mergeCell ref="E25:E26"/>
    <mergeCell ref="F25:F26"/>
    <mergeCell ref="M23:M24"/>
    <mergeCell ref="N23:N24"/>
    <mergeCell ref="O23:O24"/>
    <mergeCell ref="A23:A24"/>
    <mergeCell ref="B23:B24"/>
    <mergeCell ref="C23:C24"/>
    <mergeCell ref="D23:D24"/>
    <mergeCell ref="E23:E24"/>
    <mergeCell ref="F23:F24"/>
    <mergeCell ref="M25:M26"/>
    <mergeCell ref="N25:N26"/>
    <mergeCell ref="O25:O26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A21:A22"/>
    <mergeCell ref="B21:B22"/>
    <mergeCell ref="C21:C22"/>
    <mergeCell ref="D21:D22"/>
    <mergeCell ref="E21:E22"/>
    <mergeCell ref="F21:F22"/>
    <mergeCell ref="M19:M20"/>
    <mergeCell ref="N19:N20"/>
    <mergeCell ref="O19:O20"/>
    <mergeCell ref="A19:A20"/>
    <mergeCell ref="B19:B20"/>
    <mergeCell ref="C19:C20"/>
    <mergeCell ref="D19:D20"/>
    <mergeCell ref="E19:E20"/>
    <mergeCell ref="F19:F20"/>
    <mergeCell ref="M21:M22"/>
    <mergeCell ref="N21:N22"/>
    <mergeCell ref="O21:O22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A17:A18"/>
    <mergeCell ref="B17:B18"/>
    <mergeCell ref="C17:C18"/>
    <mergeCell ref="D17:D18"/>
    <mergeCell ref="E17:E18"/>
    <mergeCell ref="F17:F18"/>
    <mergeCell ref="M15:M16"/>
    <mergeCell ref="N15:N16"/>
    <mergeCell ref="O15:O16"/>
    <mergeCell ref="A15:A16"/>
    <mergeCell ref="B15:B16"/>
    <mergeCell ref="C15:C16"/>
    <mergeCell ref="D15:D16"/>
    <mergeCell ref="E15:E16"/>
    <mergeCell ref="F15:F16"/>
    <mergeCell ref="M17:M18"/>
    <mergeCell ref="N17:N18"/>
    <mergeCell ref="O17:O18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F13:F14"/>
    <mergeCell ref="M11:M12"/>
    <mergeCell ref="N11:N12"/>
    <mergeCell ref="O11:O12"/>
    <mergeCell ref="M13:M14"/>
    <mergeCell ref="N13:N14"/>
    <mergeCell ref="O13:O14"/>
    <mergeCell ref="P11:P12"/>
    <mergeCell ref="Q11:Q12"/>
    <mergeCell ref="R11:R12"/>
    <mergeCell ref="G11:G12"/>
    <mergeCell ref="H11:H12"/>
    <mergeCell ref="I11:I12"/>
    <mergeCell ref="J11:J12"/>
    <mergeCell ref="K11:K12"/>
    <mergeCell ref="L11:L12"/>
    <mergeCell ref="A11:A12"/>
    <mergeCell ref="B11:B12"/>
    <mergeCell ref="C11:C12"/>
    <mergeCell ref="D11:D12"/>
    <mergeCell ref="E11:E12"/>
    <mergeCell ref="F11:F12"/>
    <mergeCell ref="I9:I10"/>
    <mergeCell ref="J9:J10"/>
    <mergeCell ref="K9:K10"/>
    <mergeCell ref="A9:A10"/>
    <mergeCell ref="B9:B10"/>
    <mergeCell ref="C9:C10"/>
    <mergeCell ref="E9:E10"/>
    <mergeCell ref="F9:F10"/>
    <mergeCell ref="G9:G10"/>
    <mergeCell ref="H9:H10"/>
    <mergeCell ref="O9:O10"/>
    <mergeCell ref="P9:P10"/>
    <mergeCell ref="G1:L1"/>
    <mergeCell ref="H2:K2"/>
    <mergeCell ref="P5:R5"/>
    <mergeCell ref="Q9:Q10"/>
    <mergeCell ref="R9:R10"/>
    <mergeCell ref="L9:L10"/>
    <mergeCell ref="M9:M10"/>
    <mergeCell ref="N9:N10"/>
    <mergeCell ref="A6:A8"/>
    <mergeCell ref="B6:B8"/>
    <mergeCell ref="C6:E6"/>
    <mergeCell ref="H6:N6"/>
    <mergeCell ref="P6:R7"/>
    <mergeCell ref="C7:C8"/>
    <mergeCell ref="E7:E8"/>
    <mergeCell ref="G7:I7"/>
    <mergeCell ref="J7:L7"/>
    <mergeCell ref="M7:O7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15BF0-B925-4969-9085-6FE8A1B4C68D}">
  <sheetPr>
    <pageSetUpPr fitToPage="1"/>
  </sheetPr>
  <dimension ref="A1:R35"/>
  <sheetViews>
    <sheetView zoomScaleNormal="100" workbookViewId="0"/>
  </sheetViews>
  <sheetFormatPr defaultRowHeight="13.5" x14ac:dyDescent="0.15"/>
  <cols>
    <col min="1" max="1" width="8.125" style="17" customWidth="1"/>
    <col min="2" max="2" width="7.5" style="17" customWidth="1"/>
    <col min="3" max="4" width="7.625" style="17" customWidth="1"/>
    <col min="5" max="10" width="7.5" style="17" customWidth="1"/>
    <col min="11" max="12" width="7.625" style="17" customWidth="1"/>
    <col min="13" max="16" width="7.5" style="17" customWidth="1"/>
    <col min="17" max="17" width="8.125" style="17" customWidth="1"/>
    <col min="18" max="18" width="9" style="17" customWidth="1"/>
    <col min="19" max="16384" width="9" style="17"/>
  </cols>
  <sheetData>
    <row r="1" spans="1:18" ht="13.7" customHeight="1" x14ac:dyDescent="0.15">
      <c r="A1" s="16"/>
      <c r="B1" s="16"/>
      <c r="C1" s="16"/>
      <c r="D1" s="16"/>
      <c r="E1" s="16"/>
      <c r="F1" s="16"/>
      <c r="G1" s="71" t="s">
        <v>0</v>
      </c>
      <c r="H1" s="71"/>
      <c r="I1" s="71"/>
      <c r="J1" s="71"/>
      <c r="K1" s="71"/>
      <c r="L1" s="71"/>
      <c r="M1" s="16"/>
      <c r="N1" s="16"/>
      <c r="O1" s="16"/>
      <c r="P1" s="16"/>
      <c r="Q1" s="16"/>
    </row>
    <row r="2" spans="1:18" x14ac:dyDescent="0.15">
      <c r="A2" s="16"/>
      <c r="B2" s="16"/>
      <c r="C2" s="16"/>
      <c r="D2" s="16"/>
      <c r="E2" s="16"/>
      <c r="F2" s="16"/>
      <c r="G2" s="16"/>
      <c r="H2" s="72" t="s">
        <v>31</v>
      </c>
      <c r="I2" s="72"/>
      <c r="J2" s="72"/>
      <c r="K2" s="72"/>
      <c r="L2" s="16"/>
      <c r="M2" s="16"/>
      <c r="N2" s="16"/>
      <c r="O2" s="16"/>
      <c r="P2" s="16"/>
      <c r="Q2" s="16"/>
    </row>
    <row r="3" spans="1:18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18" x14ac:dyDescent="0.1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8" ht="14.25" thickBot="1" x14ac:dyDescent="0.2">
      <c r="A5" s="16"/>
      <c r="B5" s="18" t="s">
        <v>1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73" t="s">
        <v>2</v>
      </c>
      <c r="Q5" s="73"/>
      <c r="R5" s="73"/>
    </row>
    <row r="6" spans="1:18" x14ac:dyDescent="0.15">
      <c r="A6" s="58" t="s">
        <v>3</v>
      </c>
      <c r="B6" s="60" t="s">
        <v>4</v>
      </c>
      <c r="C6" s="60" t="s">
        <v>5</v>
      </c>
      <c r="D6" s="60"/>
      <c r="E6" s="60"/>
      <c r="F6" s="19" t="s">
        <v>4</v>
      </c>
      <c r="G6" s="20"/>
      <c r="H6" s="62" t="s">
        <v>6</v>
      </c>
      <c r="I6" s="63"/>
      <c r="J6" s="63"/>
      <c r="K6" s="63"/>
      <c r="L6" s="63"/>
      <c r="M6" s="63"/>
      <c r="N6" s="64"/>
      <c r="O6" s="21"/>
      <c r="P6" s="65" t="s">
        <v>7</v>
      </c>
      <c r="Q6" s="65"/>
      <c r="R6" s="66"/>
    </row>
    <row r="7" spans="1:18" x14ac:dyDescent="0.15">
      <c r="A7" s="59"/>
      <c r="B7" s="61"/>
      <c r="C7" s="61" t="s">
        <v>8</v>
      </c>
      <c r="D7" s="31" t="s">
        <v>9</v>
      </c>
      <c r="E7" s="61" t="s">
        <v>10</v>
      </c>
      <c r="F7" s="22" t="s">
        <v>11</v>
      </c>
      <c r="G7" s="61" t="s">
        <v>12</v>
      </c>
      <c r="H7" s="61"/>
      <c r="I7" s="61"/>
      <c r="J7" s="61" t="s">
        <v>13</v>
      </c>
      <c r="K7" s="61"/>
      <c r="L7" s="61"/>
      <c r="M7" s="61" t="s">
        <v>14</v>
      </c>
      <c r="N7" s="61"/>
      <c r="O7" s="61"/>
      <c r="P7" s="67"/>
      <c r="Q7" s="67"/>
      <c r="R7" s="68"/>
    </row>
    <row r="8" spans="1:18" x14ac:dyDescent="0.15">
      <c r="A8" s="59"/>
      <c r="B8" s="61"/>
      <c r="C8" s="61"/>
      <c r="D8" s="31" t="s">
        <v>15</v>
      </c>
      <c r="E8" s="67"/>
      <c r="F8" s="23" t="s">
        <v>16</v>
      </c>
      <c r="G8" s="31" t="s">
        <v>17</v>
      </c>
      <c r="H8" s="31" t="s">
        <v>18</v>
      </c>
      <c r="I8" s="31" t="s">
        <v>19</v>
      </c>
      <c r="J8" s="31" t="s">
        <v>17</v>
      </c>
      <c r="K8" s="31" t="s">
        <v>18</v>
      </c>
      <c r="L8" s="31" t="s">
        <v>19</v>
      </c>
      <c r="M8" s="31" t="s">
        <v>17</v>
      </c>
      <c r="N8" s="31" t="s">
        <v>18</v>
      </c>
      <c r="O8" s="31" t="s">
        <v>19</v>
      </c>
      <c r="P8" s="31" t="s">
        <v>17</v>
      </c>
      <c r="Q8" s="31" t="s">
        <v>18</v>
      </c>
      <c r="R8" s="24" t="s">
        <v>20</v>
      </c>
    </row>
    <row r="9" spans="1:18" x14ac:dyDescent="0.15">
      <c r="A9" s="59" t="s">
        <v>21</v>
      </c>
      <c r="B9" s="69">
        <f>SUM(B11:B26)</f>
        <v>127260</v>
      </c>
      <c r="C9" s="69">
        <v>9390</v>
      </c>
      <c r="D9" s="25">
        <v>1906</v>
      </c>
      <c r="E9" s="69">
        <f>SUM(C9:D10)</f>
        <v>11977</v>
      </c>
      <c r="F9" s="69">
        <f>B9+E9</f>
        <v>139237</v>
      </c>
      <c r="G9" s="69">
        <f t="shared" ref="G9:R9" si="0">SUM(G11:G26)</f>
        <v>15238</v>
      </c>
      <c r="H9" s="69">
        <f t="shared" si="0"/>
        <v>61693</v>
      </c>
      <c r="I9" s="69">
        <f t="shared" si="0"/>
        <v>76931</v>
      </c>
      <c r="J9" s="69">
        <f t="shared" si="0"/>
        <v>16617</v>
      </c>
      <c r="K9" s="69">
        <f t="shared" si="0"/>
        <v>76737</v>
      </c>
      <c r="L9" s="69">
        <f t="shared" si="0"/>
        <v>93354</v>
      </c>
      <c r="M9" s="69">
        <f t="shared" si="0"/>
        <v>232</v>
      </c>
      <c r="N9" s="69">
        <f t="shared" si="0"/>
        <v>2066</v>
      </c>
      <c r="O9" s="69">
        <f t="shared" si="0"/>
        <v>2298</v>
      </c>
      <c r="P9" s="69">
        <f t="shared" si="0"/>
        <v>32087</v>
      </c>
      <c r="Q9" s="69">
        <f t="shared" si="0"/>
        <v>140496</v>
      </c>
      <c r="R9" s="74">
        <f t="shared" si="0"/>
        <v>172583</v>
      </c>
    </row>
    <row r="10" spans="1:18" x14ac:dyDescent="0.15">
      <c r="A10" s="59"/>
      <c r="B10" s="70"/>
      <c r="C10" s="70"/>
      <c r="D10" s="25">
        <v>681</v>
      </c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4"/>
    </row>
    <row r="11" spans="1:18" x14ac:dyDescent="0.15">
      <c r="A11" s="59" t="s">
        <v>22</v>
      </c>
      <c r="B11" s="69">
        <v>1089</v>
      </c>
      <c r="C11" s="75"/>
      <c r="D11" s="75"/>
      <c r="E11" s="75"/>
      <c r="F11" s="69">
        <f>B11</f>
        <v>1089</v>
      </c>
      <c r="G11" s="69">
        <v>1</v>
      </c>
      <c r="H11" s="75">
        <v>1065</v>
      </c>
      <c r="I11" s="75">
        <f>SUM(G11:H12)</f>
        <v>1066</v>
      </c>
      <c r="J11" s="75">
        <v>0</v>
      </c>
      <c r="K11" s="75">
        <v>456</v>
      </c>
      <c r="L11" s="75">
        <f>SUM(J11:K12)</f>
        <v>456</v>
      </c>
      <c r="M11" s="75">
        <v>11</v>
      </c>
      <c r="N11" s="75">
        <v>336</v>
      </c>
      <c r="O11" s="75">
        <f>SUM(M11:N12)</f>
        <v>347</v>
      </c>
      <c r="P11" s="75">
        <f>G11+J11+M11</f>
        <v>12</v>
      </c>
      <c r="Q11" s="75">
        <f>H11+K11+N11</f>
        <v>1857</v>
      </c>
      <c r="R11" s="76">
        <f>SUM(P11:Q12)</f>
        <v>1869</v>
      </c>
    </row>
    <row r="12" spans="1:18" x14ac:dyDescent="0.15">
      <c r="A12" s="59"/>
      <c r="B12" s="70"/>
      <c r="C12" s="75"/>
      <c r="D12" s="75"/>
      <c r="E12" s="75"/>
      <c r="F12" s="70"/>
      <c r="G12" s="70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7"/>
    </row>
    <row r="13" spans="1:18" x14ac:dyDescent="0.15">
      <c r="A13" s="59" t="s">
        <v>23</v>
      </c>
      <c r="B13" s="75">
        <v>4913</v>
      </c>
      <c r="C13" s="75"/>
      <c r="D13" s="75"/>
      <c r="E13" s="75"/>
      <c r="F13" s="69">
        <f>B13</f>
        <v>4913</v>
      </c>
      <c r="G13" s="69">
        <v>1018</v>
      </c>
      <c r="H13" s="75">
        <v>4122</v>
      </c>
      <c r="I13" s="75">
        <f>SUM(G13:H14)</f>
        <v>5140</v>
      </c>
      <c r="J13" s="75">
        <v>0</v>
      </c>
      <c r="K13" s="75">
        <v>7622</v>
      </c>
      <c r="L13" s="75">
        <f>SUM(J13:K14)</f>
        <v>7622</v>
      </c>
      <c r="M13" s="75">
        <v>4</v>
      </c>
      <c r="N13" s="75">
        <v>131</v>
      </c>
      <c r="O13" s="75">
        <f>SUM(M13:N14)</f>
        <v>135</v>
      </c>
      <c r="P13" s="75">
        <f>G13+J13+M13</f>
        <v>1022</v>
      </c>
      <c r="Q13" s="75">
        <f>H13+K13+N13</f>
        <v>11875</v>
      </c>
      <c r="R13" s="76">
        <f>SUM(P13:Q14)</f>
        <v>12897</v>
      </c>
    </row>
    <row r="14" spans="1:18" x14ac:dyDescent="0.15">
      <c r="A14" s="59"/>
      <c r="B14" s="75"/>
      <c r="C14" s="75"/>
      <c r="D14" s="75"/>
      <c r="E14" s="75"/>
      <c r="F14" s="70"/>
      <c r="G14" s="70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7"/>
    </row>
    <row r="15" spans="1:18" x14ac:dyDescent="0.15">
      <c r="A15" s="59" t="s">
        <v>24</v>
      </c>
      <c r="B15" s="75">
        <v>38165</v>
      </c>
      <c r="C15" s="75"/>
      <c r="D15" s="75"/>
      <c r="E15" s="75"/>
      <c r="F15" s="69">
        <f>B15</f>
        <v>38165</v>
      </c>
      <c r="G15" s="69">
        <v>5590</v>
      </c>
      <c r="H15" s="75">
        <v>15826</v>
      </c>
      <c r="I15" s="75">
        <f>SUM(G15:H16)</f>
        <v>21416</v>
      </c>
      <c r="J15" s="75">
        <v>4653</v>
      </c>
      <c r="K15" s="75">
        <v>18932</v>
      </c>
      <c r="L15" s="75">
        <f>SUM(J15:K16)</f>
        <v>23585</v>
      </c>
      <c r="M15" s="75">
        <v>70</v>
      </c>
      <c r="N15" s="75">
        <v>676</v>
      </c>
      <c r="O15" s="75">
        <f>SUM(M15:N16)</f>
        <v>746</v>
      </c>
      <c r="P15" s="75">
        <f>G15+J15+M15</f>
        <v>10313</v>
      </c>
      <c r="Q15" s="75">
        <f>H15+K15+N15</f>
        <v>35434</v>
      </c>
      <c r="R15" s="76">
        <f>SUM(P15:Q16)</f>
        <v>45747</v>
      </c>
    </row>
    <row r="16" spans="1:18" x14ac:dyDescent="0.15">
      <c r="A16" s="59"/>
      <c r="B16" s="75"/>
      <c r="C16" s="75"/>
      <c r="D16" s="75"/>
      <c r="E16" s="75"/>
      <c r="F16" s="70"/>
      <c r="G16" s="70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7"/>
    </row>
    <row r="17" spans="1:18" x14ac:dyDescent="0.15">
      <c r="A17" s="59" t="s">
        <v>25</v>
      </c>
      <c r="B17" s="75">
        <v>28411</v>
      </c>
      <c r="C17" s="75"/>
      <c r="D17" s="75"/>
      <c r="E17" s="75"/>
      <c r="F17" s="69">
        <f>B17</f>
        <v>28411</v>
      </c>
      <c r="G17" s="69">
        <v>3073</v>
      </c>
      <c r="H17" s="75">
        <v>11389</v>
      </c>
      <c r="I17" s="75">
        <f>SUM(G17:H18)</f>
        <v>14462</v>
      </c>
      <c r="J17" s="75">
        <v>1521</v>
      </c>
      <c r="K17" s="75">
        <v>16853</v>
      </c>
      <c r="L17" s="75">
        <f>SUM(J17:K18)</f>
        <v>18374</v>
      </c>
      <c r="M17" s="75">
        <v>48</v>
      </c>
      <c r="N17" s="75">
        <v>188</v>
      </c>
      <c r="O17" s="75">
        <f>SUM(M17:N18)</f>
        <v>236</v>
      </c>
      <c r="P17" s="75">
        <f>G17+J17+M17</f>
        <v>4642</v>
      </c>
      <c r="Q17" s="75">
        <f>H17+K17+N17</f>
        <v>28430</v>
      </c>
      <c r="R17" s="76">
        <f>SUM(P17:Q18)</f>
        <v>33072</v>
      </c>
    </row>
    <row r="18" spans="1:18" x14ac:dyDescent="0.15">
      <c r="A18" s="59"/>
      <c r="B18" s="75"/>
      <c r="C18" s="75"/>
      <c r="D18" s="75"/>
      <c r="E18" s="75"/>
      <c r="F18" s="70"/>
      <c r="G18" s="70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7"/>
    </row>
    <row r="19" spans="1:18" x14ac:dyDescent="0.15">
      <c r="A19" s="59" t="s">
        <v>26</v>
      </c>
      <c r="B19" s="75">
        <v>18353</v>
      </c>
      <c r="C19" s="75"/>
      <c r="D19" s="75"/>
      <c r="E19" s="75"/>
      <c r="F19" s="69">
        <f>B19</f>
        <v>18353</v>
      </c>
      <c r="G19" s="69">
        <v>1991</v>
      </c>
      <c r="H19" s="75">
        <v>17229</v>
      </c>
      <c r="I19" s="75">
        <f>SUM(G19:H20)</f>
        <v>19220</v>
      </c>
      <c r="J19" s="75">
        <v>8982</v>
      </c>
      <c r="K19" s="75">
        <v>10010</v>
      </c>
      <c r="L19" s="75">
        <f>SUM(J19:K20)</f>
        <v>18992</v>
      </c>
      <c r="M19" s="75">
        <v>18</v>
      </c>
      <c r="N19" s="75">
        <v>206</v>
      </c>
      <c r="O19" s="75">
        <f>SUM(M19:N20)</f>
        <v>224</v>
      </c>
      <c r="P19" s="75">
        <f>G19+J19+M19</f>
        <v>10991</v>
      </c>
      <c r="Q19" s="75">
        <f>H19+K19+N19</f>
        <v>27445</v>
      </c>
      <c r="R19" s="76">
        <f>SUM(P19:Q20)</f>
        <v>38436</v>
      </c>
    </row>
    <row r="20" spans="1:18" x14ac:dyDescent="0.15">
      <c r="A20" s="59"/>
      <c r="B20" s="75"/>
      <c r="C20" s="75"/>
      <c r="D20" s="75"/>
      <c r="E20" s="75"/>
      <c r="F20" s="70"/>
      <c r="G20" s="70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7"/>
    </row>
    <row r="21" spans="1:18" x14ac:dyDescent="0.15">
      <c r="A21" s="59" t="s">
        <v>27</v>
      </c>
      <c r="B21" s="75">
        <v>19910</v>
      </c>
      <c r="C21" s="75"/>
      <c r="D21" s="75"/>
      <c r="E21" s="75"/>
      <c r="F21" s="69">
        <f>B21</f>
        <v>19910</v>
      </c>
      <c r="G21" s="69">
        <v>1578</v>
      </c>
      <c r="H21" s="75">
        <v>5012</v>
      </c>
      <c r="I21" s="75">
        <f>SUM(G21:H22)</f>
        <v>6590</v>
      </c>
      <c r="J21" s="75">
        <v>1161</v>
      </c>
      <c r="K21" s="75">
        <v>13821</v>
      </c>
      <c r="L21" s="75">
        <f>SUM(J21:K22)</f>
        <v>14982</v>
      </c>
      <c r="M21" s="75">
        <v>53</v>
      </c>
      <c r="N21" s="75">
        <v>202</v>
      </c>
      <c r="O21" s="75">
        <f>SUM(M21:N22)</f>
        <v>255</v>
      </c>
      <c r="P21" s="75">
        <f>G21+J21+M21</f>
        <v>2792</v>
      </c>
      <c r="Q21" s="75">
        <f>H21+K21+N21</f>
        <v>19035</v>
      </c>
      <c r="R21" s="76">
        <f>SUM(P21:Q22)</f>
        <v>21827</v>
      </c>
    </row>
    <row r="22" spans="1:18" x14ac:dyDescent="0.15">
      <c r="A22" s="59"/>
      <c r="B22" s="75"/>
      <c r="C22" s="75"/>
      <c r="D22" s="75"/>
      <c r="E22" s="75"/>
      <c r="F22" s="70"/>
      <c r="G22" s="70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7"/>
    </row>
    <row r="23" spans="1:18" x14ac:dyDescent="0.15">
      <c r="A23" s="59" t="s">
        <v>28</v>
      </c>
      <c r="B23" s="75">
        <v>1656</v>
      </c>
      <c r="C23" s="75"/>
      <c r="D23" s="75"/>
      <c r="E23" s="75"/>
      <c r="F23" s="69">
        <f>B23</f>
        <v>1656</v>
      </c>
      <c r="G23" s="69">
        <v>525</v>
      </c>
      <c r="H23" s="75">
        <v>1921</v>
      </c>
      <c r="I23" s="75">
        <f>SUM(G23:H24)</f>
        <v>2446</v>
      </c>
      <c r="J23" s="75">
        <v>0</v>
      </c>
      <c r="K23" s="75">
        <v>0</v>
      </c>
      <c r="L23" s="75">
        <f>SUM(J23:K24)</f>
        <v>0</v>
      </c>
      <c r="M23" s="75">
        <v>17</v>
      </c>
      <c r="N23" s="75">
        <v>179</v>
      </c>
      <c r="O23" s="75">
        <f>SUM(M23:N24)</f>
        <v>196</v>
      </c>
      <c r="P23" s="75">
        <f>G23+J23+M23</f>
        <v>542</v>
      </c>
      <c r="Q23" s="75">
        <f>H23+K23+N23</f>
        <v>2100</v>
      </c>
      <c r="R23" s="76">
        <f>SUM(P23:Q24)</f>
        <v>2642</v>
      </c>
    </row>
    <row r="24" spans="1:18" x14ac:dyDescent="0.15">
      <c r="A24" s="59"/>
      <c r="B24" s="75"/>
      <c r="C24" s="75"/>
      <c r="D24" s="75"/>
      <c r="E24" s="75"/>
      <c r="F24" s="70"/>
      <c r="G24" s="70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7"/>
    </row>
    <row r="25" spans="1:18" x14ac:dyDescent="0.15">
      <c r="A25" s="59" t="s">
        <v>29</v>
      </c>
      <c r="B25" s="75">
        <v>14763</v>
      </c>
      <c r="C25" s="75"/>
      <c r="D25" s="75"/>
      <c r="E25" s="75"/>
      <c r="F25" s="75">
        <f>B25</f>
        <v>14763</v>
      </c>
      <c r="G25" s="69">
        <v>1462</v>
      </c>
      <c r="H25" s="75">
        <v>5129</v>
      </c>
      <c r="I25" s="69">
        <f>SUM(G25:H26)</f>
        <v>6591</v>
      </c>
      <c r="J25" s="75">
        <v>300</v>
      </c>
      <c r="K25" s="75">
        <v>9043</v>
      </c>
      <c r="L25" s="69">
        <f>SUM(J25:K26)</f>
        <v>9343</v>
      </c>
      <c r="M25" s="75">
        <v>11</v>
      </c>
      <c r="N25" s="75">
        <v>148</v>
      </c>
      <c r="O25" s="69">
        <f>SUM(M25:N26)</f>
        <v>159</v>
      </c>
      <c r="P25" s="75">
        <f>G25+J25+M25</f>
        <v>1773</v>
      </c>
      <c r="Q25" s="75">
        <f>H25+K25+N25</f>
        <v>14320</v>
      </c>
      <c r="R25" s="74">
        <f>SUM(P25:Q26)</f>
        <v>16093</v>
      </c>
    </row>
    <row r="26" spans="1:18" ht="14.25" thickBot="1" x14ac:dyDescent="0.2">
      <c r="A26" s="78"/>
      <c r="B26" s="79"/>
      <c r="C26" s="79"/>
      <c r="D26" s="79"/>
      <c r="E26" s="79"/>
      <c r="F26" s="79"/>
      <c r="G26" s="80"/>
      <c r="H26" s="79"/>
      <c r="I26" s="80"/>
      <c r="J26" s="79"/>
      <c r="K26" s="79"/>
      <c r="L26" s="80"/>
      <c r="M26" s="79"/>
      <c r="N26" s="79"/>
      <c r="O26" s="80"/>
      <c r="P26" s="79"/>
      <c r="Q26" s="79"/>
      <c r="R26" s="81"/>
    </row>
    <row r="27" spans="1:18" x14ac:dyDescent="0.15">
      <c r="A27" s="16"/>
      <c r="B27" s="2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1:18" x14ac:dyDescent="0.1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8" ht="13.7" customHeight="1" x14ac:dyDescent="0.15">
      <c r="A29" s="16"/>
      <c r="B29" s="16" t="s">
        <v>32</v>
      </c>
      <c r="C29" s="82" t="s">
        <v>33</v>
      </c>
      <c r="D29" s="82"/>
      <c r="E29" s="86">
        <v>130117</v>
      </c>
      <c r="F29" s="83" t="s">
        <v>34</v>
      </c>
      <c r="G29" s="84"/>
      <c r="H29" s="27">
        <f>B9/E29</f>
        <v>0.97804283836854522</v>
      </c>
      <c r="I29" s="16"/>
      <c r="J29" s="28" t="s">
        <v>35</v>
      </c>
      <c r="K29" s="82" t="s">
        <v>36</v>
      </c>
      <c r="L29" s="82"/>
      <c r="M29" s="87">
        <v>61095</v>
      </c>
      <c r="N29" s="29" t="s">
        <v>34</v>
      </c>
      <c r="O29" s="30"/>
      <c r="P29" s="27">
        <f>H9/M29</f>
        <v>1.0097880350274162</v>
      </c>
      <c r="Q29" s="85"/>
      <c r="R29" s="85"/>
    </row>
    <row r="30" spans="1:18" x14ac:dyDescent="0.1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8" ht="13.7" customHeight="1" x14ac:dyDescent="0.15">
      <c r="A31" s="16"/>
      <c r="B31" s="16"/>
      <c r="C31" s="82" t="s">
        <v>37</v>
      </c>
      <c r="D31" s="82"/>
      <c r="E31" s="88">
        <v>123130</v>
      </c>
      <c r="F31" s="83" t="s">
        <v>34</v>
      </c>
      <c r="G31" s="84"/>
      <c r="H31" s="27">
        <f>B9/E31</f>
        <v>1.0335417851051734</v>
      </c>
      <c r="I31" s="16"/>
      <c r="J31" s="28" t="s">
        <v>38</v>
      </c>
      <c r="K31" s="82" t="s">
        <v>36</v>
      </c>
      <c r="L31" s="82"/>
      <c r="M31" s="88">
        <v>67018</v>
      </c>
      <c r="N31" s="29" t="s">
        <v>34</v>
      </c>
      <c r="O31" s="30"/>
      <c r="P31" s="27">
        <f>H9/M31</f>
        <v>0.92054373451908444</v>
      </c>
      <c r="Q31" s="16"/>
    </row>
    <row r="32" spans="1:18" x14ac:dyDescent="0.1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1:17" ht="13.7" customHeight="1" x14ac:dyDescent="0.15">
      <c r="A33" s="16"/>
      <c r="B33" s="16"/>
      <c r="C33" s="82" t="s">
        <v>39</v>
      </c>
      <c r="D33" s="82"/>
      <c r="E33" s="87">
        <v>139717</v>
      </c>
      <c r="F33" s="83" t="s">
        <v>34</v>
      </c>
      <c r="G33" s="84"/>
      <c r="H33" s="27">
        <f>Q9/E33</f>
        <v>1.0055755563030984</v>
      </c>
      <c r="I33" s="16"/>
      <c r="J33" s="16"/>
      <c r="K33" s="16"/>
      <c r="L33" s="16"/>
      <c r="M33" s="16"/>
      <c r="N33" s="16"/>
      <c r="O33" s="16"/>
      <c r="P33" s="16"/>
      <c r="Q33" s="16"/>
    </row>
    <row r="34" spans="1:17" x14ac:dyDescent="0.1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1:17" ht="13.7" customHeight="1" x14ac:dyDescent="0.15">
      <c r="A35" s="16"/>
      <c r="B35" s="16"/>
      <c r="C35" s="82" t="s">
        <v>40</v>
      </c>
      <c r="D35" s="82"/>
      <c r="E35" s="88">
        <v>144635</v>
      </c>
      <c r="F35" s="83" t="s">
        <v>34</v>
      </c>
      <c r="G35" s="84"/>
      <c r="H35" s="27">
        <f>Q9/E35</f>
        <v>0.97138313686175548</v>
      </c>
      <c r="I35" s="16"/>
      <c r="J35" s="16"/>
      <c r="K35" s="16"/>
      <c r="L35" s="16"/>
      <c r="M35" s="16"/>
      <c r="N35" s="16"/>
      <c r="O35" s="16"/>
      <c r="P35" s="16"/>
      <c r="Q35" s="16"/>
    </row>
  </sheetData>
  <mergeCells count="185">
    <mergeCell ref="A25:A26"/>
    <mergeCell ref="B25:B26"/>
    <mergeCell ref="C25:C26"/>
    <mergeCell ref="D25:D26"/>
    <mergeCell ref="E25:E26"/>
    <mergeCell ref="F25:F26"/>
    <mergeCell ref="I25:I26"/>
    <mergeCell ref="J25:J26"/>
    <mergeCell ref="K25:K26"/>
    <mergeCell ref="C23:C24"/>
    <mergeCell ref="D23:D24"/>
    <mergeCell ref="E23:E24"/>
    <mergeCell ref="Q29:R29"/>
    <mergeCell ref="C31:D31"/>
    <mergeCell ref="F31:G31"/>
    <mergeCell ref="K31:L31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R25:R26"/>
    <mergeCell ref="G25:G26"/>
    <mergeCell ref="H25:H26"/>
    <mergeCell ref="Q25:Q26"/>
    <mergeCell ref="L25:L26"/>
    <mergeCell ref="M25:M26"/>
    <mergeCell ref="N25:N26"/>
    <mergeCell ref="O25:O26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L9:L10"/>
    <mergeCell ref="M9:M10"/>
    <mergeCell ref="N9:N10"/>
    <mergeCell ref="O9:O10"/>
    <mergeCell ref="P9:P10"/>
    <mergeCell ref="Q9:Q10"/>
    <mergeCell ref="R9:R10"/>
    <mergeCell ref="K11:K12"/>
    <mergeCell ref="L11:L12"/>
    <mergeCell ref="M11:M12"/>
    <mergeCell ref="N11:N12"/>
    <mergeCell ref="Q11:Q12"/>
    <mergeCell ref="R11:R12"/>
    <mergeCell ref="C33:D33"/>
    <mergeCell ref="F33:G33"/>
    <mergeCell ref="C35:D35"/>
    <mergeCell ref="F35:G35"/>
    <mergeCell ref="C29:D29"/>
    <mergeCell ref="F29:G29"/>
    <mergeCell ref="K29:L29"/>
    <mergeCell ref="P25:P26"/>
    <mergeCell ref="A23:A24"/>
    <mergeCell ref="B23:B24"/>
    <mergeCell ref="F23:F24"/>
    <mergeCell ref="G23:G24"/>
    <mergeCell ref="H23:H24"/>
    <mergeCell ref="I23:I24"/>
    <mergeCell ref="P21:P22"/>
    <mergeCell ref="Q21:Q22"/>
    <mergeCell ref="R21:R22"/>
    <mergeCell ref="J21:J22"/>
    <mergeCell ref="K21:K22"/>
    <mergeCell ref="L21:L22"/>
    <mergeCell ref="M21:M22"/>
    <mergeCell ref="N21:N22"/>
    <mergeCell ref="O21:O22"/>
    <mergeCell ref="O19:O20"/>
    <mergeCell ref="A19:A20"/>
    <mergeCell ref="B19:B20"/>
    <mergeCell ref="C19:C20"/>
    <mergeCell ref="D19:D20"/>
    <mergeCell ref="E19:E20"/>
    <mergeCell ref="P19:P20"/>
    <mergeCell ref="Q19:Q20"/>
    <mergeCell ref="R19:R20"/>
    <mergeCell ref="P17:P18"/>
    <mergeCell ref="Q17:Q18"/>
    <mergeCell ref="R17:R18"/>
    <mergeCell ref="J17:J18"/>
    <mergeCell ref="K17:K18"/>
    <mergeCell ref="L17:L18"/>
    <mergeCell ref="O17:O18"/>
    <mergeCell ref="M17:M18"/>
    <mergeCell ref="N17:N18"/>
    <mergeCell ref="O15:O16"/>
    <mergeCell ref="A15:A16"/>
    <mergeCell ref="B15:B16"/>
    <mergeCell ref="C15:C16"/>
    <mergeCell ref="D15:D16"/>
    <mergeCell ref="E15:E16"/>
    <mergeCell ref="P15:P16"/>
    <mergeCell ref="Q15:Q16"/>
    <mergeCell ref="R15:R16"/>
    <mergeCell ref="P13:P14"/>
    <mergeCell ref="Q13:Q14"/>
    <mergeCell ref="R13:R14"/>
    <mergeCell ref="K13:K14"/>
    <mergeCell ref="L13:L14"/>
    <mergeCell ref="O13:O14"/>
    <mergeCell ref="M13:M14"/>
    <mergeCell ref="N13:N14"/>
    <mergeCell ref="A13:A14"/>
    <mergeCell ref="O11:O12"/>
    <mergeCell ref="F11:F12"/>
    <mergeCell ref="G11:G12"/>
    <mergeCell ref="H11:H12"/>
    <mergeCell ref="I11:I12"/>
    <mergeCell ref="J11:J12"/>
    <mergeCell ref="A11:A12"/>
    <mergeCell ref="B11:B12"/>
    <mergeCell ref="C11:C12"/>
    <mergeCell ref="D11:D12"/>
    <mergeCell ref="E11:E12"/>
    <mergeCell ref="P11:P12"/>
    <mergeCell ref="I9:I10"/>
    <mergeCell ref="J9:J10"/>
    <mergeCell ref="K9:K10"/>
    <mergeCell ref="A9:A10"/>
    <mergeCell ref="B9:B10"/>
    <mergeCell ref="C9:C10"/>
    <mergeCell ref="E9:E10"/>
    <mergeCell ref="F9:F10"/>
    <mergeCell ref="G9:G10"/>
    <mergeCell ref="H9:H10"/>
    <mergeCell ref="G1:L1"/>
    <mergeCell ref="H2:K2"/>
    <mergeCell ref="P5:R5"/>
    <mergeCell ref="B6:B8"/>
    <mergeCell ref="C6:E6"/>
    <mergeCell ref="H6:N6"/>
    <mergeCell ref="P6:R7"/>
    <mergeCell ref="C7:C8"/>
    <mergeCell ref="A6:A8"/>
    <mergeCell ref="E7:E8"/>
    <mergeCell ref="G7:I7"/>
    <mergeCell ref="J7:L7"/>
    <mergeCell ref="M7:O7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0F6F2-E04C-4E9D-92BB-E74C0B69C817}">
  <sheetPr>
    <pageSetUpPr fitToPage="1"/>
  </sheetPr>
  <dimension ref="A1:R35"/>
  <sheetViews>
    <sheetView zoomScaleNormal="100" workbookViewId="0"/>
  </sheetViews>
  <sheetFormatPr defaultRowHeight="13.5" x14ac:dyDescent="0.15"/>
  <cols>
    <col min="1" max="1" width="8.125" style="17" customWidth="1"/>
    <col min="2" max="2" width="7.5" style="17" customWidth="1"/>
    <col min="3" max="4" width="7.625" style="17" customWidth="1"/>
    <col min="5" max="10" width="7.5" style="17" customWidth="1"/>
    <col min="11" max="12" width="7.625" style="17" customWidth="1"/>
    <col min="13" max="16" width="7.5" style="17" customWidth="1"/>
    <col min="17" max="17" width="8.125" style="17" customWidth="1"/>
    <col min="18" max="18" width="9" style="17" customWidth="1"/>
    <col min="19" max="16384" width="9" style="17"/>
  </cols>
  <sheetData>
    <row r="1" spans="1:18" ht="13.7" customHeight="1" x14ac:dyDescent="0.15">
      <c r="A1" s="16"/>
      <c r="B1" s="16"/>
      <c r="C1" s="16"/>
      <c r="D1" s="16"/>
      <c r="E1" s="16"/>
      <c r="F1" s="16"/>
      <c r="G1" s="71" t="s">
        <v>0</v>
      </c>
      <c r="H1" s="71"/>
      <c r="I1" s="71"/>
      <c r="J1" s="71"/>
      <c r="K1" s="71"/>
      <c r="L1" s="71"/>
      <c r="M1" s="16"/>
      <c r="N1" s="16"/>
      <c r="O1" s="16"/>
      <c r="P1" s="16"/>
      <c r="Q1" s="16"/>
    </row>
    <row r="2" spans="1:18" x14ac:dyDescent="0.15">
      <c r="A2" s="16"/>
      <c r="B2" s="16"/>
      <c r="C2" s="16"/>
      <c r="D2" s="16"/>
      <c r="E2" s="16"/>
      <c r="F2" s="16"/>
      <c r="G2" s="16"/>
      <c r="H2" s="72" t="s">
        <v>41</v>
      </c>
      <c r="I2" s="72"/>
      <c r="J2" s="72"/>
      <c r="K2" s="72"/>
      <c r="L2" s="16"/>
      <c r="M2" s="16"/>
      <c r="N2" s="16"/>
      <c r="O2" s="16"/>
      <c r="P2" s="16"/>
      <c r="Q2" s="16"/>
    </row>
    <row r="3" spans="1:18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18" x14ac:dyDescent="0.1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8" ht="14.25" thickBot="1" x14ac:dyDescent="0.2">
      <c r="A5" s="16"/>
      <c r="B5" s="18" t="s">
        <v>1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73" t="s">
        <v>2</v>
      </c>
      <c r="Q5" s="73"/>
      <c r="R5" s="73"/>
    </row>
    <row r="6" spans="1:18" x14ac:dyDescent="0.15">
      <c r="A6" s="58" t="s">
        <v>3</v>
      </c>
      <c r="B6" s="60" t="s">
        <v>4</v>
      </c>
      <c r="C6" s="60" t="s">
        <v>5</v>
      </c>
      <c r="D6" s="60"/>
      <c r="E6" s="60"/>
      <c r="F6" s="19" t="s">
        <v>4</v>
      </c>
      <c r="G6" s="20"/>
      <c r="H6" s="62" t="s">
        <v>6</v>
      </c>
      <c r="I6" s="63"/>
      <c r="J6" s="63"/>
      <c r="K6" s="63"/>
      <c r="L6" s="63"/>
      <c r="M6" s="63"/>
      <c r="N6" s="64"/>
      <c r="O6" s="21"/>
      <c r="P6" s="65" t="s">
        <v>7</v>
      </c>
      <c r="Q6" s="65"/>
      <c r="R6" s="66"/>
    </row>
    <row r="7" spans="1:18" x14ac:dyDescent="0.15">
      <c r="A7" s="59"/>
      <c r="B7" s="61"/>
      <c r="C7" s="61" t="s">
        <v>8</v>
      </c>
      <c r="D7" s="31" t="s">
        <v>9</v>
      </c>
      <c r="E7" s="61" t="s">
        <v>10</v>
      </c>
      <c r="F7" s="22" t="s">
        <v>11</v>
      </c>
      <c r="G7" s="61" t="s">
        <v>12</v>
      </c>
      <c r="H7" s="61"/>
      <c r="I7" s="61"/>
      <c r="J7" s="61" t="s">
        <v>13</v>
      </c>
      <c r="K7" s="61"/>
      <c r="L7" s="61"/>
      <c r="M7" s="61" t="s">
        <v>14</v>
      </c>
      <c r="N7" s="61"/>
      <c r="O7" s="61"/>
      <c r="P7" s="67"/>
      <c r="Q7" s="67"/>
      <c r="R7" s="68"/>
    </row>
    <row r="8" spans="1:18" x14ac:dyDescent="0.15">
      <c r="A8" s="59"/>
      <c r="B8" s="61"/>
      <c r="C8" s="61"/>
      <c r="D8" s="31" t="s">
        <v>15</v>
      </c>
      <c r="E8" s="67"/>
      <c r="F8" s="23" t="s">
        <v>16</v>
      </c>
      <c r="G8" s="31" t="s">
        <v>17</v>
      </c>
      <c r="H8" s="31" t="s">
        <v>18</v>
      </c>
      <c r="I8" s="31" t="s">
        <v>19</v>
      </c>
      <c r="J8" s="31" t="s">
        <v>17</v>
      </c>
      <c r="K8" s="31" t="s">
        <v>18</v>
      </c>
      <c r="L8" s="31" t="s">
        <v>19</v>
      </c>
      <c r="M8" s="31" t="s">
        <v>17</v>
      </c>
      <c r="N8" s="31" t="s">
        <v>18</v>
      </c>
      <c r="O8" s="31" t="s">
        <v>19</v>
      </c>
      <c r="P8" s="31" t="s">
        <v>17</v>
      </c>
      <c r="Q8" s="31" t="s">
        <v>18</v>
      </c>
      <c r="R8" s="24" t="s">
        <v>20</v>
      </c>
    </row>
    <row r="9" spans="1:18" x14ac:dyDescent="0.15">
      <c r="A9" s="59" t="s">
        <v>21</v>
      </c>
      <c r="B9" s="69">
        <f>SUM(B11:B26)</f>
        <v>124639</v>
      </c>
      <c r="C9" s="69">
        <v>9679</v>
      </c>
      <c r="D9" s="25">
        <v>2336</v>
      </c>
      <c r="E9" s="69">
        <f>SUM(C9:D10)</f>
        <v>12685</v>
      </c>
      <c r="F9" s="69">
        <f>B9+E9</f>
        <v>137324</v>
      </c>
      <c r="G9" s="69">
        <f t="shared" ref="G9:R9" si="0">SUM(G11:G26)</f>
        <v>14641</v>
      </c>
      <c r="H9" s="69">
        <f t="shared" si="0"/>
        <v>61704</v>
      </c>
      <c r="I9" s="69">
        <f t="shared" si="0"/>
        <v>76345</v>
      </c>
      <c r="J9" s="69">
        <f t="shared" si="0"/>
        <v>13526</v>
      </c>
      <c r="K9" s="69">
        <f t="shared" si="0"/>
        <v>70392</v>
      </c>
      <c r="L9" s="69">
        <f t="shared" si="0"/>
        <v>83918</v>
      </c>
      <c r="M9" s="69">
        <f t="shared" si="0"/>
        <v>242</v>
      </c>
      <c r="N9" s="69">
        <f t="shared" si="0"/>
        <v>2088</v>
      </c>
      <c r="O9" s="69">
        <f t="shared" si="0"/>
        <v>2330</v>
      </c>
      <c r="P9" s="69">
        <f t="shared" si="0"/>
        <v>28409</v>
      </c>
      <c r="Q9" s="69">
        <f t="shared" si="0"/>
        <v>134184</v>
      </c>
      <c r="R9" s="74">
        <f t="shared" si="0"/>
        <v>162593</v>
      </c>
    </row>
    <row r="10" spans="1:18" x14ac:dyDescent="0.15">
      <c r="A10" s="59"/>
      <c r="B10" s="70"/>
      <c r="C10" s="70"/>
      <c r="D10" s="25">
        <v>670</v>
      </c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4"/>
    </row>
    <row r="11" spans="1:18" x14ac:dyDescent="0.15">
      <c r="A11" s="59" t="s">
        <v>22</v>
      </c>
      <c r="B11" s="69">
        <v>1076</v>
      </c>
      <c r="C11" s="75"/>
      <c r="D11" s="75"/>
      <c r="E11" s="75"/>
      <c r="F11" s="69">
        <f>B11</f>
        <v>1076</v>
      </c>
      <c r="G11" s="69">
        <v>23</v>
      </c>
      <c r="H11" s="75">
        <v>1073</v>
      </c>
      <c r="I11" s="75">
        <f>SUM(G11:H12)</f>
        <v>1096</v>
      </c>
      <c r="J11" s="75">
        <v>0</v>
      </c>
      <c r="K11" s="75">
        <v>472</v>
      </c>
      <c r="L11" s="75">
        <f>SUM(J11:K12)</f>
        <v>472</v>
      </c>
      <c r="M11" s="75">
        <v>16</v>
      </c>
      <c r="N11" s="75">
        <v>337</v>
      </c>
      <c r="O11" s="75">
        <f>SUM(M11:N12)</f>
        <v>353</v>
      </c>
      <c r="P11" s="75">
        <f>G11+J11+M11</f>
        <v>39</v>
      </c>
      <c r="Q11" s="75">
        <f>H11+K11+N11</f>
        <v>1882</v>
      </c>
      <c r="R11" s="76">
        <f>SUM(P11:Q12)</f>
        <v>1921</v>
      </c>
    </row>
    <row r="12" spans="1:18" x14ac:dyDescent="0.15">
      <c r="A12" s="59"/>
      <c r="B12" s="70"/>
      <c r="C12" s="75"/>
      <c r="D12" s="75"/>
      <c r="E12" s="75"/>
      <c r="F12" s="70"/>
      <c r="G12" s="70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7"/>
    </row>
    <row r="13" spans="1:18" x14ac:dyDescent="0.15">
      <c r="A13" s="59" t="s">
        <v>23</v>
      </c>
      <c r="B13" s="75">
        <v>5032</v>
      </c>
      <c r="C13" s="75"/>
      <c r="D13" s="75"/>
      <c r="E13" s="75"/>
      <c r="F13" s="69">
        <f>B13</f>
        <v>5032</v>
      </c>
      <c r="G13" s="69">
        <v>966</v>
      </c>
      <c r="H13" s="75">
        <v>4057</v>
      </c>
      <c r="I13" s="75">
        <f>SUM(G13:H14)</f>
        <v>5023</v>
      </c>
      <c r="J13" s="75">
        <v>0</v>
      </c>
      <c r="K13" s="75">
        <v>6812</v>
      </c>
      <c r="L13" s="75">
        <f>SUM(J13:K14)</f>
        <v>6812</v>
      </c>
      <c r="M13" s="75">
        <v>4</v>
      </c>
      <c r="N13" s="75">
        <v>132</v>
      </c>
      <c r="O13" s="75">
        <f>SUM(M13:N14)</f>
        <v>136</v>
      </c>
      <c r="P13" s="75">
        <f>G13+J13+M13</f>
        <v>970</v>
      </c>
      <c r="Q13" s="75">
        <f>H13+K13+N13</f>
        <v>11001</v>
      </c>
      <c r="R13" s="76">
        <f>SUM(P13:Q14)</f>
        <v>11971</v>
      </c>
    </row>
    <row r="14" spans="1:18" x14ac:dyDescent="0.15">
      <c r="A14" s="59"/>
      <c r="B14" s="75"/>
      <c r="C14" s="75"/>
      <c r="D14" s="75"/>
      <c r="E14" s="75"/>
      <c r="F14" s="70"/>
      <c r="G14" s="70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7"/>
    </row>
    <row r="15" spans="1:18" x14ac:dyDescent="0.15">
      <c r="A15" s="59" t="s">
        <v>24</v>
      </c>
      <c r="B15" s="75">
        <v>37209</v>
      </c>
      <c r="C15" s="75"/>
      <c r="D15" s="75"/>
      <c r="E15" s="75"/>
      <c r="F15" s="69">
        <f>B15</f>
        <v>37209</v>
      </c>
      <c r="G15" s="69">
        <v>5743</v>
      </c>
      <c r="H15" s="75">
        <v>16881</v>
      </c>
      <c r="I15" s="75">
        <f>SUM(G15:H16)</f>
        <v>22624</v>
      </c>
      <c r="J15" s="75">
        <v>3057</v>
      </c>
      <c r="K15" s="75">
        <v>17829</v>
      </c>
      <c r="L15" s="75">
        <f>SUM(J15:K16)</f>
        <v>20886</v>
      </c>
      <c r="M15" s="75">
        <v>68</v>
      </c>
      <c r="N15" s="75">
        <v>673</v>
      </c>
      <c r="O15" s="75">
        <f>SUM(M15:N16)</f>
        <v>741</v>
      </c>
      <c r="P15" s="75">
        <f>G15+J15+M15</f>
        <v>8868</v>
      </c>
      <c r="Q15" s="75">
        <f>H15+K15+N15</f>
        <v>35383</v>
      </c>
      <c r="R15" s="76">
        <f>SUM(P15:Q16)</f>
        <v>44251</v>
      </c>
    </row>
    <row r="16" spans="1:18" x14ac:dyDescent="0.15">
      <c r="A16" s="59"/>
      <c r="B16" s="75"/>
      <c r="C16" s="75"/>
      <c r="D16" s="75"/>
      <c r="E16" s="75"/>
      <c r="F16" s="70"/>
      <c r="G16" s="70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7"/>
    </row>
    <row r="17" spans="1:18" x14ac:dyDescent="0.15">
      <c r="A17" s="59" t="s">
        <v>25</v>
      </c>
      <c r="B17" s="75">
        <v>28271</v>
      </c>
      <c r="C17" s="75"/>
      <c r="D17" s="75"/>
      <c r="E17" s="75"/>
      <c r="F17" s="69">
        <f>B17</f>
        <v>28271</v>
      </c>
      <c r="G17" s="69">
        <v>3187</v>
      </c>
      <c r="H17" s="75">
        <v>11408</v>
      </c>
      <c r="I17" s="75">
        <f>SUM(G17:H18)</f>
        <v>14595</v>
      </c>
      <c r="J17" s="75">
        <v>1559</v>
      </c>
      <c r="K17" s="75">
        <v>16829</v>
      </c>
      <c r="L17" s="75">
        <f>SUM(J17:K18)</f>
        <v>18388</v>
      </c>
      <c r="M17" s="75">
        <v>51</v>
      </c>
      <c r="N17" s="75">
        <v>181</v>
      </c>
      <c r="O17" s="75">
        <f>SUM(M17:N18)</f>
        <v>232</v>
      </c>
      <c r="P17" s="75">
        <f>G17+J17+M17</f>
        <v>4797</v>
      </c>
      <c r="Q17" s="75">
        <f>H17+K17+N17</f>
        <v>28418</v>
      </c>
      <c r="R17" s="76">
        <f>SUM(P17:Q18)</f>
        <v>33215</v>
      </c>
    </row>
    <row r="18" spans="1:18" x14ac:dyDescent="0.15">
      <c r="A18" s="59"/>
      <c r="B18" s="75"/>
      <c r="C18" s="75"/>
      <c r="D18" s="75"/>
      <c r="E18" s="75"/>
      <c r="F18" s="70"/>
      <c r="G18" s="70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7"/>
    </row>
    <row r="19" spans="1:18" x14ac:dyDescent="0.15">
      <c r="A19" s="59" t="s">
        <v>26</v>
      </c>
      <c r="B19" s="75">
        <v>21375</v>
      </c>
      <c r="C19" s="75"/>
      <c r="D19" s="75"/>
      <c r="E19" s="75"/>
      <c r="F19" s="69">
        <f>B19</f>
        <v>21375</v>
      </c>
      <c r="G19" s="69">
        <v>1334</v>
      </c>
      <c r="H19" s="75">
        <v>15218</v>
      </c>
      <c r="I19" s="75">
        <f>SUM(G19:H20)</f>
        <v>16552</v>
      </c>
      <c r="J19" s="75">
        <v>7826</v>
      </c>
      <c r="K19" s="75">
        <v>9241</v>
      </c>
      <c r="L19" s="75">
        <f>SUM(J19:K20)</f>
        <v>17067</v>
      </c>
      <c r="M19" s="75">
        <v>18</v>
      </c>
      <c r="N19" s="75">
        <v>215</v>
      </c>
      <c r="O19" s="75">
        <f>SUM(M19:N20)</f>
        <v>233</v>
      </c>
      <c r="P19" s="75">
        <f>G19+J19+M19</f>
        <v>9178</v>
      </c>
      <c r="Q19" s="75">
        <f>H19+K19+N19</f>
        <v>24674</v>
      </c>
      <c r="R19" s="76">
        <f>SUM(P19:Q20)</f>
        <v>33852</v>
      </c>
    </row>
    <row r="20" spans="1:18" x14ac:dyDescent="0.15">
      <c r="A20" s="59"/>
      <c r="B20" s="75"/>
      <c r="C20" s="75"/>
      <c r="D20" s="75"/>
      <c r="E20" s="75"/>
      <c r="F20" s="70"/>
      <c r="G20" s="70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7"/>
    </row>
    <row r="21" spans="1:18" x14ac:dyDescent="0.15">
      <c r="A21" s="59" t="s">
        <v>27</v>
      </c>
      <c r="B21" s="75">
        <v>17764</v>
      </c>
      <c r="C21" s="75"/>
      <c r="D21" s="75"/>
      <c r="E21" s="75"/>
      <c r="F21" s="69">
        <f>B21</f>
        <v>17764</v>
      </c>
      <c r="G21" s="69">
        <v>1516</v>
      </c>
      <c r="H21" s="75">
        <v>5233</v>
      </c>
      <c r="I21" s="75">
        <f>SUM(G21:H22)</f>
        <v>6749</v>
      </c>
      <c r="J21" s="75">
        <v>783</v>
      </c>
      <c r="K21" s="75">
        <v>12388</v>
      </c>
      <c r="L21" s="75">
        <f>SUM(J21:K22)</f>
        <v>13171</v>
      </c>
      <c r="M21" s="75">
        <v>59</v>
      </c>
      <c r="N21" s="75">
        <v>206</v>
      </c>
      <c r="O21" s="75">
        <f>SUM(M21:N22)</f>
        <v>265</v>
      </c>
      <c r="P21" s="75">
        <f>G21+J21+M21</f>
        <v>2358</v>
      </c>
      <c r="Q21" s="75">
        <f>H21+K21+N21</f>
        <v>17827</v>
      </c>
      <c r="R21" s="76">
        <f>SUM(P21:Q22)</f>
        <v>20185</v>
      </c>
    </row>
    <row r="22" spans="1:18" x14ac:dyDescent="0.15">
      <c r="A22" s="59"/>
      <c r="B22" s="75"/>
      <c r="C22" s="75"/>
      <c r="D22" s="75"/>
      <c r="E22" s="75"/>
      <c r="F22" s="70"/>
      <c r="G22" s="70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7"/>
    </row>
    <row r="23" spans="1:18" x14ac:dyDescent="0.15">
      <c r="A23" s="59" t="s">
        <v>28</v>
      </c>
      <c r="B23" s="75">
        <v>1536</v>
      </c>
      <c r="C23" s="75"/>
      <c r="D23" s="75"/>
      <c r="E23" s="75"/>
      <c r="F23" s="69">
        <f>B23</f>
        <v>1536</v>
      </c>
      <c r="G23" s="69">
        <v>514</v>
      </c>
      <c r="H23" s="75">
        <v>2090</v>
      </c>
      <c r="I23" s="75">
        <f>SUM(G23:H24)</f>
        <v>2604</v>
      </c>
      <c r="J23" s="75">
        <v>0</v>
      </c>
      <c r="K23" s="75">
        <v>0</v>
      </c>
      <c r="L23" s="75">
        <f>SUM(J23:K24)</f>
        <v>0</v>
      </c>
      <c r="M23" s="75">
        <v>14</v>
      </c>
      <c r="N23" s="75">
        <v>200</v>
      </c>
      <c r="O23" s="75">
        <f>SUM(M23:N24)</f>
        <v>214</v>
      </c>
      <c r="P23" s="75">
        <f>G23+J23+M23</f>
        <v>528</v>
      </c>
      <c r="Q23" s="75">
        <f>H23+K23+N23</f>
        <v>2290</v>
      </c>
      <c r="R23" s="76">
        <f>SUM(P23:Q24)</f>
        <v>2818</v>
      </c>
    </row>
    <row r="24" spans="1:18" x14ac:dyDescent="0.15">
      <c r="A24" s="59"/>
      <c r="B24" s="75"/>
      <c r="C24" s="75"/>
      <c r="D24" s="75"/>
      <c r="E24" s="75"/>
      <c r="F24" s="70"/>
      <c r="G24" s="70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7"/>
    </row>
    <row r="25" spans="1:18" x14ac:dyDescent="0.15">
      <c r="A25" s="59" t="s">
        <v>29</v>
      </c>
      <c r="B25" s="75">
        <v>12376</v>
      </c>
      <c r="C25" s="75"/>
      <c r="D25" s="75"/>
      <c r="E25" s="75"/>
      <c r="F25" s="75">
        <f>B25</f>
        <v>12376</v>
      </c>
      <c r="G25" s="69">
        <v>1358</v>
      </c>
      <c r="H25" s="75">
        <v>5744</v>
      </c>
      <c r="I25" s="69">
        <f>SUM(G25:H26)</f>
        <v>7102</v>
      </c>
      <c r="J25" s="75">
        <v>301</v>
      </c>
      <c r="K25" s="75">
        <v>6821</v>
      </c>
      <c r="L25" s="69">
        <f>SUM(J25:K26)</f>
        <v>7122</v>
      </c>
      <c r="M25" s="75">
        <v>12</v>
      </c>
      <c r="N25" s="75">
        <v>144</v>
      </c>
      <c r="O25" s="69">
        <f>SUM(M25:N26)</f>
        <v>156</v>
      </c>
      <c r="P25" s="75">
        <f>G25+J25+M25</f>
        <v>1671</v>
      </c>
      <c r="Q25" s="75">
        <f>H25+K25+N25</f>
        <v>12709</v>
      </c>
      <c r="R25" s="74">
        <f>SUM(P25:Q26)</f>
        <v>14380</v>
      </c>
    </row>
    <row r="26" spans="1:18" ht="14.25" thickBot="1" x14ac:dyDescent="0.2">
      <c r="A26" s="78"/>
      <c r="B26" s="79"/>
      <c r="C26" s="79"/>
      <c r="D26" s="79"/>
      <c r="E26" s="79"/>
      <c r="F26" s="79"/>
      <c r="G26" s="80"/>
      <c r="H26" s="79"/>
      <c r="I26" s="80"/>
      <c r="J26" s="79"/>
      <c r="K26" s="79"/>
      <c r="L26" s="80"/>
      <c r="M26" s="79"/>
      <c r="N26" s="79"/>
      <c r="O26" s="80"/>
      <c r="P26" s="79"/>
      <c r="Q26" s="79"/>
      <c r="R26" s="81"/>
    </row>
    <row r="27" spans="1:18" x14ac:dyDescent="0.15">
      <c r="A27" s="16"/>
      <c r="B27" s="2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1:18" x14ac:dyDescent="0.1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8" ht="13.7" customHeight="1" x14ac:dyDescent="0.15">
      <c r="A29" s="16"/>
      <c r="B29" s="16" t="s">
        <v>32</v>
      </c>
      <c r="C29" s="82" t="s">
        <v>33</v>
      </c>
      <c r="D29" s="82"/>
      <c r="E29" s="86">
        <v>127260</v>
      </c>
      <c r="F29" s="83" t="s">
        <v>34</v>
      </c>
      <c r="G29" s="84"/>
      <c r="H29" s="27">
        <f>B9/E29</f>
        <v>0.97940436900832939</v>
      </c>
      <c r="I29" s="16"/>
      <c r="J29" s="28" t="s">
        <v>35</v>
      </c>
      <c r="K29" s="82" t="s">
        <v>36</v>
      </c>
      <c r="L29" s="82"/>
      <c r="M29" s="87">
        <v>61693</v>
      </c>
      <c r="N29" s="29" t="s">
        <v>34</v>
      </c>
      <c r="O29" s="30"/>
      <c r="P29" s="27">
        <f>H9/M29</f>
        <v>1.0001783022385036</v>
      </c>
      <c r="Q29" s="85"/>
      <c r="R29" s="85"/>
    </row>
    <row r="30" spans="1:18" x14ac:dyDescent="0.1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8" ht="13.7" customHeight="1" x14ac:dyDescent="0.15">
      <c r="A31" s="16"/>
      <c r="B31" s="16"/>
      <c r="C31" s="82" t="s">
        <v>37</v>
      </c>
      <c r="D31" s="82"/>
      <c r="E31" s="88">
        <v>123961</v>
      </c>
      <c r="F31" s="83" t="s">
        <v>34</v>
      </c>
      <c r="G31" s="84"/>
      <c r="H31" s="27">
        <f>B9/E31</f>
        <v>1.0054694621695532</v>
      </c>
      <c r="I31" s="16"/>
      <c r="J31" s="28" t="s">
        <v>38</v>
      </c>
      <c r="K31" s="82" t="s">
        <v>36</v>
      </c>
      <c r="L31" s="82"/>
      <c r="M31" s="88">
        <v>63571</v>
      </c>
      <c r="N31" s="29" t="s">
        <v>34</v>
      </c>
      <c r="O31" s="30"/>
      <c r="P31" s="27">
        <f>H9/M31</f>
        <v>0.97063126268266975</v>
      </c>
      <c r="Q31" s="16"/>
    </row>
    <row r="32" spans="1:18" x14ac:dyDescent="0.1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1:17" ht="13.7" customHeight="1" x14ac:dyDescent="0.15">
      <c r="A33" s="16"/>
      <c r="B33" s="16"/>
      <c r="C33" s="82" t="s">
        <v>39</v>
      </c>
      <c r="D33" s="82"/>
      <c r="E33" s="87">
        <v>140496</v>
      </c>
      <c r="F33" s="83" t="s">
        <v>34</v>
      </c>
      <c r="G33" s="84"/>
      <c r="H33" s="27">
        <f>Q9/E33</f>
        <v>0.95507345404851385</v>
      </c>
      <c r="I33" s="16"/>
      <c r="J33" s="16"/>
      <c r="K33" s="16"/>
      <c r="L33" s="16"/>
      <c r="M33" s="16"/>
      <c r="N33" s="16"/>
      <c r="O33" s="16"/>
      <c r="P33" s="16"/>
      <c r="Q33" s="16"/>
    </row>
    <row r="34" spans="1:17" x14ac:dyDescent="0.1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1:17" ht="13.7" customHeight="1" x14ac:dyDescent="0.15">
      <c r="A35" s="16"/>
      <c r="B35" s="16"/>
      <c r="C35" s="82" t="s">
        <v>40</v>
      </c>
      <c r="D35" s="82"/>
      <c r="E35" s="88">
        <v>136204</v>
      </c>
      <c r="F35" s="83" t="s">
        <v>34</v>
      </c>
      <c r="G35" s="84"/>
      <c r="H35" s="27">
        <f>Q9/E35</f>
        <v>0.98516930486623011</v>
      </c>
      <c r="I35" s="16"/>
      <c r="J35" s="16"/>
      <c r="K35" s="16"/>
      <c r="L35" s="16"/>
      <c r="M35" s="16"/>
      <c r="N35" s="16"/>
      <c r="O35" s="16"/>
      <c r="P35" s="16"/>
      <c r="Q35" s="16"/>
    </row>
  </sheetData>
  <mergeCells count="185">
    <mergeCell ref="C33:D33"/>
    <mergeCell ref="F33:G33"/>
    <mergeCell ref="C35:D35"/>
    <mergeCell ref="F35:G35"/>
    <mergeCell ref="C29:D29"/>
    <mergeCell ref="F29:G29"/>
    <mergeCell ref="K29:L29"/>
    <mergeCell ref="Q29:R29"/>
    <mergeCell ref="C31:D31"/>
    <mergeCell ref="F31:G31"/>
    <mergeCell ref="K31:L31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A25:A26"/>
    <mergeCell ref="B25:B26"/>
    <mergeCell ref="C25:C26"/>
    <mergeCell ref="D25:D26"/>
    <mergeCell ref="E25:E26"/>
    <mergeCell ref="F25:F26"/>
    <mergeCell ref="M23:M24"/>
    <mergeCell ref="N23:N24"/>
    <mergeCell ref="O23:O24"/>
    <mergeCell ref="A23:A24"/>
    <mergeCell ref="B23:B24"/>
    <mergeCell ref="C23:C24"/>
    <mergeCell ref="D23:D24"/>
    <mergeCell ref="E23:E24"/>
    <mergeCell ref="F23:F24"/>
    <mergeCell ref="M25:M26"/>
    <mergeCell ref="N25:N26"/>
    <mergeCell ref="O25:O26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A21:A22"/>
    <mergeCell ref="B21:B22"/>
    <mergeCell ref="C21:C22"/>
    <mergeCell ref="D21:D22"/>
    <mergeCell ref="E21:E22"/>
    <mergeCell ref="F21:F22"/>
    <mergeCell ref="M19:M20"/>
    <mergeCell ref="N19:N20"/>
    <mergeCell ref="O19:O20"/>
    <mergeCell ref="A19:A20"/>
    <mergeCell ref="B19:B20"/>
    <mergeCell ref="C19:C20"/>
    <mergeCell ref="D19:D20"/>
    <mergeCell ref="E19:E20"/>
    <mergeCell ref="F19:F20"/>
    <mergeCell ref="M21:M22"/>
    <mergeCell ref="N21:N22"/>
    <mergeCell ref="O21:O22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A17:A18"/>
    <mergeCell ref="B17:B18"/>
    <mergeCell ref="C17:C18"/>
    <mergeCell ref="D17:D18"/>
    <mergeCell ref="E17:E18"/>
    <mergeCell ref="F17:F18"/>
    <mergeCell ref="M15:M16"/>
    <mergeCell ref="N15:N16"/>
    <mergeCell ref="O15:O16"/>
    <mergeCell ref="A15:A16"/>
    <mergeCell ref="B15:B16"/>
    <mergeCell ref="C15:C16"/>
    <mergeCell ref="D15:D16"/>
    <mergeCell ref="E15:E16"/>
    <mergeCell ref="F15:F16"/>
    <mergeCell ref="M17:M18"/>
    <mergeCell ref="N17:N18"/>
    <mergeCell ref="O17:O18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F13:F14"/>
    <mergeCell ref="M11:M12"/>
    <mergeCell ref="N11:N12"/>
    <mergeCell ref="O11:O12"/>
    <mergeCell ref="M13:M14"/>
    <mergeCell ref="N13:N14"/>
    <mergeCell ref="O13:O14"/>
    <mergeCell ref="P11:P12"/>
    <mergeCell ref="Q11:Q12"/>
    <mergeCell ref="R11:R12"/>
    <mergeCell ref="G11:G12"/>
    <mergeCell ref="H11:H12"/>
    <mergeCell ref="I11:I12"/>
    <mergeCell ref="J11:J12"/>
    <mergeCell ref="K11:K12"/>
    <mergeCell ref="L11:L12"/>
    <mergeCell ref="A11:A12"/>
    <mergeCell ref="B11:B12"/>
    <mergeCell ref="C11:C12"/>
    <mergeCell ref="D11:D12"/>
    <mergeCell ref="E11:E12"/>
    <mergeCell ref="F11:F12"/>
    <mergeCell ref="I9:I10"/>
    <mergeCell ref="J9:J10"/>
    <mergeCell ref="K9:K10"/>
    <mergeCell ref="A9:A10"/>
    <mergeCell ref="B9:B10"/>
    <mergeCell ref="C9:C10"/>
    <mergeCell ref="E9:E10"/>
    <mergeCell ref="F9:F10"/>
    <mergeCell ref="G9:G10"/>
    <mergeCell ref="H9:H10"/>
    <mergeCell ref="O9:O10"/>
    <mergeCell ref="P9:P10"/>
    <mergeCell ref="G1:L1"/>
    <mergeCell ref="H2:K2"/>
    <mergeCell ref="P5:R5"/>
    <mergeCell ref="Q9:Q10"/>
    <mergeCell ref="R9:R10"/>
    <mergeCell ref="L9:L10"/>
    <mergeCell ref="M9:M10"/>
    <mergeCell ref="N9:N10"/>
    <mergeCell ref="A6:A8"/>
    <mergeCell ref="B6:B8"/>
    <mergeCell ref="C6:E6"/>
    <mergeCell ref="H6:N6"/>
    <mergeCell ref="P6:R7"/>
    <mergeCell ref="C7:C8"/>
    <mergeCell ref="E7:E8"/>
    <mergeCell ref="G7:I7"/>
    <mergeCell ref="J7:L7"/>
    <mergeCell ref="M7:O7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20DDD-1057-4B46-AACD-80822AE8EE73}">
  <sheetPr>
    <pageSetUpPr fitToPage="1"/>
  </sheetPr>
  <dimension ref="A1:R35"/>
  <sheetViews>
    <sheetView zoomScaleNormal="100" workbookViewId="0"/>
  </sheetViews>
  <sheetFormatPr defaultRowHeight="13.5" x14ac:dyDescent="0.15"/>
  <cols>
    <col min="1" max="1" width="8.125" style="17" customWidth="1"/>
    <col min="2" max="2" width="7.5" style="17" customWidth="1"/>
    <col min="3" max="4" width="7.625" style="17" customWidth="1"/>
    <col min="5" max="10" width="7.5" style="17" customWidth="1"/>
    <col min="11" max="12" width="7.625" style="17" customWidth="1"/>
    <col min="13" max="16" width="7.5" style="17" customWidth="1"/>
    <col min="17" max="17" width="8.125" style="17" customWidth="1"/>
    <col min="18" max="18" width="9" style="17" customWidth="1"/>
    <col min="19" max="16384" width="9" style="17"/>
  </cols>
  <sheetData>
    <row r="1" spans="1:18" ht="13.7" customHeight="1" x14ac:dyDescent="0.15">
      <c r="A1" s="16"/>
      <c r="B1" s="16"/>
      <c r="C1" s="16"/>
      <c r="D1" s="16"/>
      <c r="E1" s="16"/>
      <c r="F1" s="16"/>
      <c r="G1" s="71" t="s">
        <v>0</v>
      </c>
      <c r="H1" s="71"/>
      <c r="I1" s="71"/>
      <c r="J1" s="71"/>
      <c r="K1" s="71"/>
      <c r="L1" s="71"/>
      <c r="M1" s="16"/>
      <c r="N1" s="16"/>
      <c r="O1" s="16"/>
      <c r="P1" s="16"/>
      <c r="Q1" s="16"/>
    </row>
    <row r="2" spans="1:18" x14ac:dyDescent="0.15">
      <c r="A2" s="16"/>
      <c r="B2" s="16"/>
      <c r="C2" s="16"/>
      <c r="D2" s="16"/>
      <c r="E2" s="16"/>
      <c r="F2" s="16"/>
      <c r="G2" s="16"/>
      <c r="H2" s="72" t="s">
        <v>42</v>
      </c>
      <c r="I2" s="72"/>
      <c r="J2" s="72"/>
      <c r="K2" s="72"/>
      <c r="L2" s="16"/>
      <c r="M2" s="16"/>
      <c r="N2" s="16"/>
      <c r="O2" s="16"/>
      <c r="P2" s="16"/>
      <c r="Q2" s="16"/>
    </row>
    <row r="3" spans="1:18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18" x14ac:dyDescent="0.1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8" ht="14.25" thickBot="1" x14ac:dyDescent="0.2">
      <c r="A5" s="16"/>
      <c r="B5" s="18" t="s">
        <v>1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73" t="s">
        <v>2</v>
      </c>
      <c r="Q5" s="73"/>
      <c r="R5" s="73"/>
    </row>
    <row r="6" spans="1:18" x14ac:dyDescent="0.15">
      <c r="A6" s="58" t="s">
        <v>3</v>
      </c>
      <c r="B6" s="60" t="s">
        <v>4</v>
      </c>
      <c r="C6" s="60" t="s">
        <v>5</v>
      </c>
      <c r="D6" s="60"/>
      <c r="E6" s="60"/>
      <c r="F6" s="19" t="s">
        <v>4</v>
      </c>
      <c r="G6" s="20"/>
      <c r="H6" s="62" t="s">
        <v>6</v>
      </c>
      <c r="I6" s="63"/>
      <c r="J6" s="63"/>
      <c r="K6" s="63"/>
      <c r="L6" s="63"/>
      <c r="M6" s="63"/>
      <c r="N6" s="64"/>
      <c r="O6" s="21"/>
      <c r="P6" s="65" t="s">
        <v>7</v>
      </c>
      <c r="Q6" s="65"/>
      <c r="R6" s="66"/>
    </row>
    <row r="7" spans="1:18" x14ac:dyDescent="0.15">
      <c r="A7" s="59"/>
      <c r="B7" s="61"/>
      <c r="C7" s="61" t="s">
        <v>8</v>
      </c>
      <c r="D7" s="31" t="s">
        <v>9</v>
      </c>
      <c r="E7" s="61" t="s">
        <v>10</v>
      </c>
      <c r="F7" s="22" t="s">
        <v>11</v>
      </c>
      <c r="G7" s="61" t="s">
        <v>12</v>
      </c>
      <c r="H7" s="61"/>
      <c r="I7" s="61"/>
      <c r="J7" s="61" t="s">
        <v>13</v>
      </c>
      <c r="K7" s="61"/>
      <c r="L7" s="61"/>
      <c r="M7" s="61" t="s">
        <v>14</v>
      </c>
      <c r="N7" s="61"/>
      <c r="O7" s="61"/>
      <c r="P7" s="67"/>
      <c r="Q7" s="67"/>
      <c r="R7" s="68"/>
    </row>
    <row r="8" spans="1:18" x14ac:dyDescent="0.15">
      <c r="A8" s="59"/>
      <c r="B8" s="61"/>
      <c r="C8" s="61"/>
      <c r="D8" s="31" t="s">
        <v>15</v>
      </c>
      <c r="E8" s="67"/>
      <c r="F8" s="23" t="s">
        <v>16</v>
      </c>
      <c r="G8" s="31" t="s">
        <v>17</v>
      </c>
      <c r="H8" s="31" t="s">
        <v>18</v>
      </c>
      <c r="I8" s="31" t="s">
        <v>19</v>
      </c>
      <c r="J8" s="31" t="s">
        <v>17</v>
      </c>
      <c r="K8" s="31" t="s">
        <v>18</v>
      </c>
      <c r="L8" s="31" t="s">
        <v>19</v>
      </c>
      <c r="M8" s="31" t="s">
        <v>17</v>
      </c>
      <c r="N8" s="31" t="s">
        <v>18</v>
      </c>
      <c r="O8" s="31" t="s">
        <v>19</v>
      </c>
      <c r="P8" s="31" t="s">
        <v>17</v>
      </c>
      <c r="Q8" s="31" t="s">
        <v>18</v>
      </c>
      <c r="R8" s="24" t="s">
        <v>20</v>
      </c>
    </row>
    <row r="9" spans="1:18" x14ac:dyDescent="0.15">
      <c r="A9" s="59" t="s">
        <v>21</v>
      </c>
      <c r="B9" s="69">
        <f>SUM(B11:B26)</f>
        <v>131318</v>
      </c>
      <c r="C9" s="69">
        <v>9812</v>
      </c>
      <c r="D9" s="25">
        <v>1234</v>
      </c>
      <c r="E9" s="69">
        <f>SUM(C9:D10)</f>
        <v>11797</v>
      </c>
      <c r="F9" s="69">
        <f>B9+E9</f>
        <v>143115</v>
      </c>
      <c r="G9" s="69">
        <f t="shared" ref="G9:R9" si="0">SUM(G11:G26)</f>
        <v>15223</v>
      </c>
      <c r="H9" s="69">
        <f t="shared" si="0"/>
        <v>65564</v>
      </c>
      <c r="I9" s="69">
        <f t="shared" si="0"/>
        <v>80787</v>
      </c>
      <c r="J9" s="69">
        <f t="shared" si="0"/>
        <v>15468</v>
      </c>
      <c r="K9" s="69">
        <f t="shared" si="0"/>
        <v>71816</v>
      </c>
      <c r="L9" s="69">
        <f t="shared" si="0"/>
        <v>87284</v>
      </c>
      <c r="M9" s="69">
        <f t="shared" si="0"/>
        <v>292</v>
      </c>
      <c r="N9" s="69">
        <f t="shared" si="0"/>
        <v>2220</v>
      </c>
      <c r="O9" s="69">
        <f t="shared" si="0"/>
        <v>2512</v>
      </c>
      <c r="P9" s="69">
        <f t="shared" si="0"/>
        <v>30983</v>
      </c>
      <c r="Q9" s="69">
        <f t="shared" si="0"/>
        <v>139600</v>
      </c>
      <c r="R9" s="74">
        <f t="shared" si="0"/>
        <v>170583</v>
      </c>
    </row>
    <row r="10" spans="1:18" x14ac:dyDescent="0.15">
      <c r="A10" s="59"/>
      <c r="B10" s="70"/>
      <c r="C10" s="70"/>
      <c r="D10" s="25">
        <v>751</v>
      </c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4"/>
    </row>
    <row r="11" spans="1:18" x14ac:dyDescent="0.15">
      <c r="A11" s="59" t="s">
        <v>22</v>
      </c>
      <c r="B11" s="69">
        <v>1310</v>
      </c>
      <c r="C11" s="75"/>
      <c r="D11" s="75"/>
      <c r="E11" s="75"/>
      <c r="F11" s="69">
        <f>B11</f>
        <v>1310</v>
      </c>
      <c r="G11" s="69">
        <v>16</v>
      </c>
      <c r="H11" s="75">
        <v>1085</v>
      </c>
      <c r="I11" s="75">
        <f>SUM(G11:H12)</f>
        <v>1101</v>
      </c>
      <c r="J11" s="75">
        <v>0</v>
      </c>
      <c r="K11" s="75">
        <v>506</v>
      </c>
      <c r="L11" s="75">
        <f>SUM(J11:K12)</f>
        <v>506</v>
      </c>
      <c r="M11" s="75">
        <v>18</v>
      </c>
      <c r="N11" s="75">
        <v>348</v>
      </c>
      <c r="O11" s="75">
        <f>SUM(M11:N12)</f>
        <v>366</v>
      </c>
      <c r="P11" s="75">
        <f>G11+J11+M11</f>
        <v>34</v>
      </c>
      <c r="Q11" s="75">
        <f>H11+K11+N11</f>
        <v>1939</v>
      </c>
      <c r="R11" s="76">
        <f>SUM(P11:Q12)</f>
        <v>1973</v>
      </c>
    </row>
    <row r="12" spans="1:18" x14ac:dyDescent="0.15">
      <c r="A12" s="59"/>
      <c r="B12" s="70"/>
      <c r="C12" s="75"/>
      <c r="D12" s="75"/>
      <c r="E12" s="75"/>
      <c r="F12" s="70"/>
      <c r="G12" s="70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7"/>
    </row>
    <row r="13" spans="1:18" x14ac:dyDescent="0.15">
      <c r="A13" s="59" t="s">
        <v>23</v>
      </c>
      <c r="B13" s="75">
        <v>5001</v>
      </c>
      <c r="C13" s="75"/>
      <c r="D13" s="75"/>
      <c r="E13" s="75"/>
      <c r="F13" s="69">
        <f>B13</f>
        <v>5001</v>
      </c>
      <c r="G13" s="69">
        <v>1215</v>
      </c>
      <c r="H13" s="75">
        <v>4227</v>
      </c>
      <c r="I13" s="75">
        <f>SUM(G13:H14)</f>
        <v>5442</v>
      </c>
      <c r="J13" s="75">
        <v>0</v>
      </c>
      <c r="K13" s="75">
        <v>7447</v>
      </c>
      <c r="L13" s="75">
        <f>SUM(J13:K14)</f>
        <v>7447</v>
      </c>
      <c r="M13" s="75">
        <v>4</v>
      </c>
      <c r="N13" s="75">
        <v>144</v>
      </c>
      <c r="O13" s="75">
        <f>SUM(M13:N14)</f>
        <v>148</v>
      </c>
      <c r="P13" s="75">
        <f>G13+J13+M13</f>
        <v>1219</v>
      </c>
      <c r="Q13" s="75">
        <f>H13+K13+N13</f>
        <v>11818</v>
      </c>
      <c r="R13" s="76">
        <f>SUM(P13:Q14)</f>
        <v>13037</v>
      </c>
    </row>
    <row r="14" spans="1:18" x14ac:dyDescent="0.15">
      <c r="A14" s="59"/>
      <c r="B14" s="75"/>
      <c r="C14" s="75"/>
      <c r="D14" s="75"/>
      <c r="E14" s="75"/>
      <c r="F14" s="70"/>
      <c r="G14" s="70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7"/>
    </row>
    <row r="15" spans="1:18" x14ac:dyDescent="0.15">
      <c r="A15" s="59" t="s">
        <v>24</v>
      </c>
      <c r="B15" s="75">
        <v>40042</v>
      </c>
      <c r="C15" s="75"/>
      <c r="D15" s="75"/>
      <c r="E15" s="75"/>
      <c r="F15" s="69">
        <f>B15</f>
        <v>40042</v>
      </c>
      <c r="G15" s="69">
        <v>5708</v>
      </c>
      <c r="H15" s="75">
        <v>16559</v>
      </c>
      <c r="I15" s="75">
        <f>SUM(G15:H16)</f>
        <v>22267</v>
      </c>
      <c r="J15" s="75">
        <v>4418</v>
      </c>
      <c r="K15" s="75">
        <v>19877</v>
      </c>
      <c r="L15" s="75">
        <f>SUM(J15:K16)</f>
        <v>24295</v>
      </c>
      <c r="M15" s="75">
        <v>70</v>
      </c>
      <c r="N15" s="75">
        <v>719</v>
      </c>
      <c r="O15" s="75">
        <f>SUM(M15:N16)</f>
        <v>789</v>
      </c>
      <c r="P15" s="75">
        <f>G15+J15+M15</f>
        <v>10196</v>
      </c>
      <c r="Q15" s="75">
        <f>H15+K15+N15</f>
        <v>37155</v>
      </c>
      <c r="R15" s="76">
        <f>SUM(P15:Q16)</f>
        <v>47351</v>
      </c>
    </row>
    <row r="16" spans="1:18" x14ac:dyDescent="0.15">
      <c r="A16" s="59"/>
      <c r="B16" s="75"/>
      <c r="C16" s="75"/>
      <c r="D16" s="75"/>
      <c r="E16" s="75"/>
      <c r="F16" s="70"/>
      <c r="G16" s="70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7"/>
    </row>
    <row r="17" spans="1:18" x14ac:dyDescent="0.15">
      <c r="A17" s="59" t="s">
        <v>25</v>
      </c>
      <c r="B17" s="75">
        <v>26498</v>
      </c>
      <c r="C17" s="75"/>
      <c r="D17" s="75"/>
      <c r="E17" s="75"/>
      <c r="F17" s="69">
        <f>B17</f>
        <v>26498</v>
      </c>
      <c r="G17" s="69">
        <v>2881</v>
      </c>
      <c r="H17" s="75">
        <v>15120</v>
      </c>
      <c r="I17" s="75">
        <f>SUM(G17:H18)</f>
        <v>18001</v>
      </c>
      <c r="J17" s="75">
        <v>1645</v>
      </c>
      <c r="K17" s="75">
        <v>14784</v>
      </c>
      <c r="L17" s="75">
        <f>SUM(J17:K18)</f>
        <v>16429</v>
      </c>
      <c r="M17" s="75">
        <v>58</v>
      </c>
      <c r="N17" s="75">
        <v>200</v>
      </c>
      <c r="O17" s="75">
        <f>SUM(M17:N18)</f>
        <v>258</v>
      </c>
      <c r="P17" s="75">
        <f>G17+J17+M17</f>
        <v>4584</v>
      </c>
      <c r="Q17" s="75">
        <f>H17+K17+N17</f>
        <v>30104</v>
      </c>
      <c r="R17" s="76">
        <f>SUM(P17:Q18)</f>
        <v>34688</v>
      </c>
    </row>
    <row r="18" spans="1:18" x14ac:dyDescent="0.15">
      <c r="A18" s="59"/>
      <c r="B18" s="75"/>
      <c r="C18" s="75"/>
      <c r="D18" s="75"/>
      <c r="E18" s="75"/>
      <c r="F18" s="70"/>
      <c r="G18" s="70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7"/>
    </row>
    <row r="19" spans="1:18" x14ac:dyDescent="0.15">
      <c r="A19" s="59" t="s">
        <v>26</v>
      </c>
      <c r="B19" s="75">
        <v>23275</v>
      </c>
      <c r="C19" s="75"/>
      <c r="D19" s="75"/>
      <c r="E19" s="75"/>
      <c r="F19" s="69">
        <f>B19</f>
        <v>23275</v>
      </c>
      <c r="G19" s="69">
        <v>1588</v>
      </c>
      <c r="H19" s="75">
        <v>15851</v>
      </c>
      <c r="I19" s="75">
        <f>SUM(G19:H20)</f>
        <v>17439</v>
      </c>
      <c r="J19" s="75">
        <v>8154</v>
      </c>
      <c r="K19" s="75">
        <v>10567</v>
      </c>
      <c r="L19" s="75">
        <f>SUM(J19:K20)</f>
        <v>18721</v>
      </c>
      <c r="M19" s="75">
        <v>27</v>
      </c>
      <c r="N19" s="75">
        <v>240</v>
      </c>
      <c r="O19" s="75">
        <f>SUM(M19:N20)</f>
        <v>267</v>
      </c>
      <c r="P19" s="75">
        <f>G19+J19+M19</f>
        <v>9769</v>
      </c>
      <c r="Q19" s="75">
        <f>H19+K19+N19</f>
        <v>26658</v>
      </c>
      <c r="R19" s="76">
        <f>SUM(P19:Q20)</f>
        <v>36427</v>
      </c>
    </row>
    <row r="20" spans="1:18" x14ac:dyDescent="0.15">
      <c r="A20" s="59"/>
      <c r="B20" s="75"/>
      <c r="C20" s="75"/>
      <c r="D20" s="75"/>
      <c r="E20" s="75"/>
      <c r="F20" s="70"/>
      <c r="G20" s="70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7"/>
    </row>
    <row r="21" spans="1:18" x14ac:dyDescent="0.15">
      <c r="A21" s="59" t="s">
        <v>27</v>
      </c>
      <c r="B21" s="75">
        <v>21669</v>
      </c>
      <c r="C21" s="75"/>
      <c r="D21" s="75"/>
      <c r="E21" s="75"/>
      <c r="F21" s="69">
        <f>B21</f>
        <v>21669</v>
      </c>
      <c r="G21" s="69">
        <v>1385</v>
      </c>
      <c r="H21" s="75">
        <v>5322</v>
      </c>
      <c r="I21" s="75">
        <f>SUM(G21:H22)</f>
        <v>6707</v>
      </c>
      <c r="J21" s="75">
        <v>938</v>
      </c>
      <c r="K21" s="75">
        <v>14149</v>
      </c>
      <c r="L21" s="75">
        <f>SUM(J21:K22)</f>
        <v>15087</v>
      </c>
      <c r="M21" s="75">
        <v>89</v>
      </c>
      <c r="N21" s="75">
        <v>231</v>
      </c>
      <c r="O21" s="75">
        <f>SUM(M21:N22)</f>
        <v>320</v>
      </c>
      <c r="P21" s="75">
        <f>G21+J21+M21</f>
        <v>2412</v>
      </c>
      <c r="Q21" s="75">
        <f>H21+K21+N21</f>
        <v>19702</v>
      </c>
      <c r="R21" s="76">
        <f>SUM(P21:Q22)</f>
        <v>22114</v>
      </c>
    </row>
    <row r="22" spans="1:18" x14ac:dyDescent="0.15">
      <c r="A22" s="59"/>
      <c r="B22" s="75"/>
      <c r="C22" s="75"/>
      <c r="D22" s="75"/>
      <c r="E22" s="75"/>
      <c r="F22" s="70"/>
      <c r="G22" s="70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7"/>
    </row>
    <row r="23" spans="1:18" x14ac:dyDescent="0.15">
      <c r="A23" s="59" t="s">
        <v>28</v>
      </c>
      <c r="B23" s="75">
        <v>1752</v>
      </c>
      <c r="C23" s="75"/>
      <c r="D23" s="75"/>
      <c r="E23" s="75"/>
      <c r="F23" s="69">
        <f>B23</f>
        <v>1752</v>
      </c>
      <c r="G23" s="69">
        <v>532</v>
      </c>
      <c r="H23" s="75">
        <v>2077</v>
      </c>
      <c r="I23" s="75">
        <f>SUM(G23:H24)</f>
        <v>2609</v>
      </c>
      <c r="J23" s="75">
        <v>0</v>
      </c>
      <c r="K23" s="75">
        <v>0</v>
      </c>
      <c r="L23" s="75">
        <f>SUM(J23:K24)</f>
        <v>0</v>
      </c>
      <c r="M23" s="75">
        <v>13</v>
      </c>
      <c r="N23" s="75">
        <v>173</v>
      </c>
      <c r="O23" s="75">
        <f>SUM(M23:N24)</f>
        <v>186</v>
      </c>
      <c r="P23" s="75">
        <f>G23+J23+M23</f>
        <v>545</v>
      </c>
      <c r="Q23" s="75">
        <f>H23+K23+N23</f>
        <v>2250</v>
      </c>
      <c r="R23" s="76">
        <f>SUM(P23:Q24)</f>
        <v>2795</v>
      </c>
    </row>
    <row r="24" spans="1:18" x14ac:dyDescent="0.15">
      <c r="A24" s="59"/>
      <c r="B24" s="75"/>
      <c r="C24" s="75"/>
      <c r="D24" s="75"/>
      <c r="E24" s="75"/>
      <c r="F24" s="70"/>
      <c r="G24" s="70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7"/>
    </row>
    <row r="25" spans="1:18" x14ac:dyDescent="0.15">
      <c r="A25" s="59" t="s">
        <v>29</v>
      </c>
      <c r="B25" s="75">
        <v>11771</v>
      </c>
      <c r="C25" s="75"/>
      <c r="D25" s="75"/>
      <c r="E25" s="75"/>
      <c r="F25" s="75">
        <f>B25</f>
        <v>11771</v>
      </c>
      <c r="G25" s="69">
        <v>1898</v>
      </c>
      <c r="H25" s="75">
        <v>5323</v>
      </c>
      <c r="I25" s="69">
        <f>SUM(G25:H26)</f>
        <v>7221</v>
      </c>
      <c r="J25" s="75">
        <v>313</v>
      </c>
      <c r="K25" s="75">
        <v>4486</v>
      </c>
      <c r="L25" s="69">
        <f>SUM(J25:K26)</f>
        <v>4799</v>
      </c>
      <c r="M25" s="75">
        <v>13</v>
      </c>
      <c r="N25" s="75">
        <v>165</v>
      </c>
      <c r="O25" s="69">
        <f>SUM(M25:N26)</f>
        <v>178</v>
      </c>
      <c r="P25" s="75">
        <f>G25+J25+M25</f>
        <v>2224</v>
      </c>
      <c r="Q25" s="75">
        <f>H25+K25+N25</f>
        <v>9974</v>
      </c>
      <c r="R25" s="74">
        <f>SUM(P25:Q26)</f>
        <v>12198</v>
      </c>
    </row>
    <row r="26" spans="1:18" ht="14.25" thickBot="1" x14ac:dyDescent="0.2">
      <c r="A26" s="78"/>
      <c r="B26" s="79"/>
      <c r="C26" s="79"/>
      <c r="D26" s="79"/>
      <c r="E26" s="79"/>
      <c r="F26" s="79"/>
      <c r="G26" s="80"/>
      <c r="H26" s="79"/>
      <c r="I26" s="80"/>
      <c r="J26" s="79"/>
      <c r="K26" s="79"/>
      <c r="L26" s="80"/>
      <c r="M26" s="79"/>
      <c r="N26" s="79"/>
      <c r="O26" s="80"/>
      <c r="P26" s="79"/>
      <c r="Q26" s="79"/>
      <c r="R26" s="81"/>
    </row>
    <row r="27" spans="1:18" x14ac:dyDescent="0.15">
      <c r="A27" s="16"/>
      <c r="B27" s="2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1:18" x14ac:dyDescent="0.1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8" ht="13.7" customHeight="1" x14ac:dyDescent="0.15">
      <c r="A29" s="16"/>
      <c r="B29" s="16" t="s">
        <v>32</v>
      </c>
      <c r="C29" s="82" t="s">
        <v>33</v>
      </c>
      <c r="D29" s="82"/>
      <c r="E29" s="86">
        <v>124639</v>
      </c>
      <c r="F29" s="83" t="s">
        <v>34</v>
      </c>
      <c r="G29" s="84"/>
      <c r="H29" s="27">
        <f>B9/E29</f>
        <v>1.0535867585587175</v>
      </c>
      <c r="I29" s="16"/>
      <c r="J29" s="28" t="s">
        <v>35</v>
      </c>
      <c r="K29" s="82" t="s">
        <v>36</v>
      </c>
      <c r="L29" s="82"/>
      <c r="M29" s="87">
        <v>61704</v>
      </c>
      <c r="N29" s="29" t="s">
        <v>34</v>
      </c>
      <c r="O29" s="30"/>
      <c r="P29" s="27">
        <f>H9/M29</f>
        <v>1.0625567224166992</v>
      </c>
      <c r="Q29" s="85"/>
      <c r="R29" s="85"/>
    </row>
    <row r="30" spans="1:18" x14ac:dyDescent="0.1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8" ht="13.7" customHeight="1" x14ac:dyDescent="0.15">
      <c r="A31" s="16"/>
      <c r="B31" s="16"/>
      <c r="C31" s="82" t="s">
        <v>37</v>
      </c>
      <c r="D31" s="82"/>
      <c r="E31" s="88">
        <v>131082</v>
      </c>
      <c r="F31" s="83" t="s">
        <v>34</v>
      </c>
      <c r="G31" s="84"/>
      <c r="H31" s="27">
        <f>B9/E31</f>
        <v>1.0018003997497749</v>
      </c>
      <c r="I31" s="16"/>
      <c r="J31" s="28" t="s">
        <v>38</v>
      </c>
      <c r="K31" s="82" t="s">
        <v>36</v>
      </c>
      <c r="L31" s="82"/>
      <c r="M31" s="88">
        <v>63884</v>
      </c>
      <c r="N31" s="29" t="s">
        <v>34</v>
      </c>
      <c r="O31" s="30"/>
      <c r="P31" s="27">
        <f>H9/M31</f>
        <v>1.026297664516937</v>
      </c>
      <c r="Q31" s="16"/>
    </row>
    <row r="32" spans="1:18" x14ac:dyDescent="0.1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1:17" ht="13.7" customHeight="1" x14ac:dyDescent="0.15">
      <c r="A33" s="16"/>
      <c r="B33" s="16"/>
      <c r="C33" s="82" t="s">
        <v>39</v>
      </c>
      <c r="D33" s="82"/>
      <c r="E33" s="87">
        <v>134184</v>
      </c>
      <c r="F33" s="83" t="s">
        <v>34</v>
      </c>
      <c r="G33" s="84"/>
      <c r="H33" s="27">
        <f>Q9/E33</f>
        <v>1.0403624873308293</v>
      </c>
      <c r="I33" s="16"/>
      <c r="J33" s="16"/>
      <c r="K33" s="16"/>
      <c r="L33" s="16"/>
      <c r="M33" s="16"/>
      <c r="N33" s="16"/>
      <c r="O33" s="16"/>
      <c r="P33" s="16"/>
      <c r="Q33" s="16"/>
    </row>
    <row r="34" spans="1:17" x14ac:dyDescent="0.1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1:17" ht="13.7" customHeight="1" x14ac:dyDescent="0.15">
      <c r="A35" s="16"/>
      <c r="B35" s="16"/>
      <c r="C35" s="82" t="s">
        <v>40</v>
      </c>
      <c r="D35" s="82"/>
      <c r="E35" s="88">
        <v>141310</v>
      </c>
      <c r="F35" s="83" t="s">
        <v>34</v>
      </c>
      <c r="G35" s="84"/>
      <c r="H35" s="27">
        <f>Q9/E35</f>
        <v>0.98789894558063829</v>
      </c>
      <c r="I35" s="16"/>
      <c r="J35" s="16"/>
      <c r="K35" s="16"/>
      <c r="L35" s="16"/>
      <c r="M35" s="16"/>
      <c r="N35" s="16"/>
      <c r="O35" s="16"/>
      <c r="P35" s="16"/>
      <c r="Q35" s="16"/>
    </row>
  </sheetData>
  <mergeCells count="185">
    <mergeCell ref="C33:D33"/>
    <mergeCell ref="F33:G33"/>
    <mergeCell ref="C35:D35"/>
    <mergeCell ref="F35:G35"/>
    <mergeCell ref="C29:D29"/>
    <mergeCell ref="F29:G29"/>
    <mergeCell ref="K29:L29"/>
    <mergeCell ref="Q29:R29"/>
    <mergeCell ref="C31:D31"/>
    <mergeCell ref="F31:G31"/>
    <mergeCell ref="K31:L31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A25:A26"/>
    <mergeCell ref="B25:B26"/>
    <mergeCell ref="C25:C26"/>
    <mergeCell ref="D25:D26"/>
    <mergeCell ref="E25:E26"/>
    <mergeCell ref="F25:F26"/>
    <mergeCell ref="M23:M24"/>
    <mergeCell ref="N23:N24"/>
    <mergeCell ref="O23:O24"/>
    <mergeCell ref="A23:A24"/>
    <mergeCell ref="B23:B24"/>
    <mergeCell ref="C23:C24"/>
    <mergeCell ref="D23:D24"/>
    <mergeCell ref="E23:E24"/>
    <mergeCell ref="F23:F24"/>
    <mergeCell ref="M25:M26"/>
    <mergeCell ref="N25:N26"/>
    <mergeCell ref="O25:O26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A21:A22"/>
    <mergeCell ref="B21:B22"/>
    <mergeCell ref="C21:C22"/>
    <mergeCell ref="D21:D22"/>
    <mergeCell ref="E21:E22"/>
    <mergeCell ref="F21:F22"/>
    <mergeCell ref="M19:M20"/>
    <mergeCell ref="N19:N20"/>
    <mergeCell ref="O19:O20"/>
    <mergeCell ref="A19:A20"/>
    <mergeCell ref="B19:B20"/>
    <mergeCell ref="C19:C20"/>
    <mergeCell ref="D19:D20"/>
    <mergeCell ref="E19:E20"/>
    <mergeCell ref="F19:F20"/>
    <mergeCell ref="M21:M22"/>
    <mergeCell ref="N21:N22"/>
    <mergeCell ref="O21:O22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A17:A18"/>
    <mergeCell ref="B17:B18"/>
    <mergeCell ref="C17:C18"/>
    <mergeCell ref="D17:D18"/>
    <mergeCell ref="E17:E18"/>
    <mergeCell ref="F17:F18"/>
    <mergeCell ref="M15:M16"/>
    <mergeCell ref="N15:N16"/>
    <mergeCell ref="O15:O16"/>
    <mergeCell ref="A15:A16"/>
    <mergeCell ref="B15:B16"/>
    <mergeCell ref="C15:C16"/>
    <mergeCell ref="D15:D16"/>
    <mergeCell ref="E15:E16"/>
    <mergeCell ref="F15:F16"/>
    <mergeCell ref="M17:M18"/>
    <mergeCell ref="N17:N18"/>
    <mergeCell ref="O17:O18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F13:F14"/>
    <mergeCell ref="M11:M12"/>
    <mergeCell ref="N11:N12"/>
    <mergeCell ref="O11:O12"/>
    <mergeCell ref="M13:M14"/>
    <mergeCell ref="N13:N14"/>
    <mergeCell ref="O13:O14"/>
    <mergeCell ref="P11:P12"/>
    <mergeCell ref="Q11:Q12"/>
    <mergeCell ref="R11:R12"/>
    <mergeCell ref="G11:G12"/>
    <mergeCell ref="H11:H12"/>
    <mergeCell ref="I11:I12"/>
    <mergeCell ref="J11:J12"/>
    <mergeCell ref="K11:K12"/>
    <mergeCell ref="L11:L12"/>
    <mergeCell ref="A11:A12"/>
    <mergeCell ref="B11:B12"/>
    <mergeCell ref="C11:C12"/>
    <mergeCell ref="D11:D12"/>
    <mergeCell ref="E11:E12"/>
    <mergeCell ref="F11:F12"/>
    <mergeCell ref="I9:I10"/>
    <mergeCell ref="J9:J10"/>
    <mergeCell ref="K9:K10"/>
    <mergeCell ref="A9:A10"/>
    <mergeCell ref="B9:B10"/>
    <mergeCell ref="C9:C10"/>
    <mergeCell ref="E9:E10"/>
    <mergeCell ref="F9:F10"/>
    <mergeCell ref="G9:G10"/>
    <mergeCell ref="H9:H10"/>
    <mergeCell ref="O9:O10"/>
    <mergeCell ref="P9:P10"/>
    <mergeCell ref="G1:L1"/>
    <mergeCell ref="H2:K2"/>
    <mergeCell ref="P5:R5"/>
    <mergeCell ref="Q9:Q10"/>
    <mergeCell ref="R9:R10"/>
    <mergeCell ref="L9:L10"/>
    <mergeCell ref="M9:M10"/>
    <mergeCell ref="N9:N10"/>
    <mergeCell ref="A6:A8"/>
    <mergeCell ref="B6:B8"/>
    <mergeCell ref="C6:E6"/>
    <mergeCell ref="H6:N6"/>
    <mergeCell ref="P6:R7"/>
    <mergeCell ref="C7:C8"/>
    <mergeCell ref="E7:E8"/>
    <mergeCell ref="G7:I7"/>
    <mergeCell ref="J7:L7"/>
    <mergeCell ref="M7:O7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0930A-76A1-469F-B33C-A6905AF6296A}">
  <sheetPr>
    <pageSetUpPr fitToPage="1"/>
  </sheetPr>
  <dimension ref="A1:R35"/>
  <sheetViews>
    <sheetView zoomScaleNormal="100" workbookViewId="0"/>
  </sheetViews>
  <sheetFormatPr defaultRowHeight="13.5" x14ac:dyDescent="0.15"/>
  <cols>
    <col min="1" max="1" width="8.125" style="17" customWidth="1"/>
    <col min="2" max="2" width="7.5" style="17" customWidth="1"/>
    <col min="3" max="4" width="7.625" style="17" customWidth="1"/>
    <col min="5" max="10" width="7.5" style="17" customWidth="1"/>
    <col min="11" max="12" width="7.625" style="17" customWidth="1"/>
    <col min="13" max="16" width="7.5" style="17" customWidth="1"/>
    <col min="17" max="17" width="8.125" style="17" customWidth="1"/>
    <col min="18" max="18" width="9" style="17" customWidth="1"/>
    <col min="19" max="16384" width="9" style="17"/>
  </cols>
  <sheetData>
    <row r="1" spans="1:18" ht="13.7" customHeight="1" x14ac:dyDescent="0.15">
      <c r="A1" s="16"/>
      <c r="B1" s="16"/>
      <c r="C1" s="16"/>
      <c r="D1" s="16"/>
      <c r="E1" s="16"/>
      <c r="F1" s="16"/>
      <c r="G1" s="71" t="s">
        <v>0</v>
      </c>
      <c r="H1" s="71"/>
      <c r="I1" s="71"/>
      <c r="J1" s="71"/>
      <c r="K1" s="71"/>
      <c r="L1" s="71"/>
      <c r="M1" s="16"/>
      <c r="N1" s="16"/>
      <c r="O1" s="16"/>
      <c r="P1" s="16"/>
      <c r="Q1" s="16"/>
    </row>
    <row r="2" spans="1:18" x14ac:dyDescent="0.15">
      <c r="A2" s="16"/>
      <c r="B2" s="16"/>
      <c r="C2" s="16"/>
      <c r="D2" s="16"/>
      <c r="E2" s="16"/>
      <c r="F2" s="16"/>
      <c r="G2" s="16"/>
      <c r="H2" s="72" t="s">
        <v>43</v>
      </c>
      <c r="I2" s="72"/>
      <c r="J2" s="72"/>
      <c r="K2" s="72"/>
      <c r="L2" s="16"/>
      <c r="M2" s="16"/>
      <c r="N2" s="16"/>
      <c r="O2" s="16"/>
      <c r="P2" s="16"/>
      <c r="Q2" s="16"/>
    </row>
    <row r="3" spans="1:18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18" x14ac:dyDescent="0.1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8" ht="14.25" thickBot="1" x14ac:dyDescent="0.2">
      <c r="A5" s="16"/>
      <c r="B5" s="18" t="s">
        <v>1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73" t="s">
        <v>2</v>
      </c>
      <c r="Q5" s="73"/>
      <c r="R5" s="73"/>
    </row>
    <row r="6" spans="1:18" x14ac:dyDescent="0.15">
      <c r="A6" s="58" t="s">
        <v>3</v>
      </c>
      <c r="B6" s="60" t="s">
        <v>4</v>
      </c>
      <c r="C6" s="60" t="s">
        <v>5</v>
      </c>
      <c r="D6" s="60"/>
      <c r="E6" s="60"/>
      <c r="F6" s="19" t="s">
        <v>4</v>
      </c>
      <c r="G6" s="20"/>
      <c r="H6" s="62" t="s">
        <v>6</v>
      </c>
      <c r="I6" s="63"/>
      <c r="J6" s="63"/>
      <c r="K6" s="63"/>
      <c r="L6" s="63"/>
      <c r="M6" s="63"/>
      <c r="N6" s="64"/>
      <c r="O6" s="21"/>
      <c r="P6" s="65" t="s">
        <v>7</v>
      </c>
      <c r="Q6" s="65"/>
      <c r="R6" s="66"/>
    </row>
    <row r="7" spans="1:18" x14ac:dyDescent="0.15">
      <c r="A7" s="59"/>
      <c r="B7" s="61"/>
      <c r="C7" s="61" t="s">
        <v>8</v>
      </c>
      <c r="D7" s="31" t="s">
        <v>9</v>
      </c>
      <c r="E7" s="61" t="s">
        <v>10</v>
      </c>
      <c r="F7" s="22" t="s">
        <v>11</v>
      </c>
      <c r="G7" s="61" t="s">
        <v>12</v>
      </c>
      <c r="H7" s="61"/>
      <c r="I7" s="61"/>
      <c r="J7" s="61" t="s">
        <v>13</v>
      </c>
      <c r="K7" s="61"/>
      <c r="L7" s="61"/>
      <c r="M7" s="61" t="s">
        <v>14</v>
      </c>
      <c r="N7" s="61"/>
      <c r="O7" s="61"/>
      <c r="P7" s="67"/>
      <c r="Q7" s="67"/>
      <c r="R7" s="68"/>
    </row>
    <row r="8" spans="1:18" x14ac:dyDescent="0.15">
      <c r="A8" s="59"/>
      <c r="B8" s="61"/>
      <c r="C8" s="61"/>
      <c r="D8" s="31" t="s">
        <v>15</v>
      </c>
      <c r="E8" s="67"/>
      <c r="F8" s="23" t="s">
        <v>16</v>
      </c>
      <c r="G8" s="31" t="s">
        <v>17</v>
      </c>
      <c r="H8" s="31" t="s">
        <v>18</v>
      </c>
      <c r="I8" s="31" t="s">
        <v>19</v>
      </c>
      <c r="J8" s="31" t="s">
        <v>17</v>
      </c>
      <c r="K8" s="31" t="s">
        <v>18</v>
      </c>
      <c r="L8" s="31" t="s">
        <v>19</v>
      </c>
      <c r="M8" s="31" t="s">
        <v>17</v>
      </c>
      <c r="N8" s="31" t="s">
        <v>18</v>
      </c>
      <c r="O8" s="31" t="s">
        <v>19</v>
      </c>
      <c r="P8" s="31" t="s">
        <v>17</v>
      </c>
      <c r="Q8" s="31" t="s">
        <v>18</v>
      </c>
      <c r="R8" s="24" t="s">
        <v>20</v>
      </c>
    </row>
    <row r="9" spans="1:18" x14ac:dyDescent="0.15">
      <c r="A9" s="59" t="s">
        <v>21</v>
      </c>
      <c r="B9" s="69">
        <f>SUM(B11:B26)</f>
        <v>125387</v>
      </c>
      <c r="C9" s="69">
        <v>9312</v>
      </c>
      <c r="D9" s="25">
        <v>935</v>
      </c>
      <c r="E9" s="69">
        <f>SUM(C9:D10)</f>
        <v>10872</v>
      </c>
      <c r="F9" s="69">
        <f>B9+E9</f>
        <v>136259</v>
      </c>
      <c r="G9" s="69">
        <f t="shared" ref="G9:R9" si="0">SUM(G11:G26)</f>
        <v>15018</v>
      </c>
      <c r="H9" s="69">
        <f t="shared" si="0"/>
        <v>60207</v>
      </c>
      <c r="I9" s="69">
        <f t="shared" si="0"/>
        <v>75225</v>
      </c>
      <c r="J9" s="69">
        <f t="shared" si="0"/>
        <v>15542</v>
      </c>
      <c r="K9" s="69">
        <f t="shared" si="0"/>
        <v>69635</v>
      </c>
      <c r="L9" s="69">
        <f t="shared" si="0"/>
        <v>85177</v>
      </c>
      <c r="M9" s="69">
        <f t="shared" si="0"/>
        <v>238</v>
      </c>
      <c r="N9" s="69">
        <f t="shared" si="0"/>
        <v>2041</v>
      </c>
      <c r="O9" s="69">
        <f t="shared" si="0"/>
        <v>2279</v>
      </c>
      <c r="P9" s="69">
        <f t="shared" si="0"/>
        <v>30798</v>
      </c>
      <c r="Q9" s="69">
        <f t="shared" si="0"/>
        <v>131883</v>
      </c>
      <c r="R9" s="74">
        <f t="shared" si="0"/>
        <v>162681</v>
      </c>
    </row>
    <row r="10" spans="1:18" x14ac:dyDescent="0.15">
      <c r="A10" s="59"/>
      <c r="B10" s="70"/>
      <c r="C10" s="70"/>
      <c r="D10" s="25">
        <v>625</v>
      </c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4"/>
    </row>
    <row r="11" spans="1:18" x14ac:dyDescent="0.15">
      <c r="A11" s="59" t="s">
        <v>22</v>
      </c>
      <c r="B11" s="69">
        <v>1198</v>
      </c>
      <c r="C11" s="75"/>
      <c r="D11" s="75"/>
      <c r="E11" s="75"/>
      <c r="F11" s="69">
        <f>B11</f>
        <v>1198</v>
      </c>
      <c r="G11" s="69">
        <v>14</v>
      </c>
      <c r="H11" s="75">
        <v>1076</v>
      </c>
      <c r="I11" s="75">
        <f>SUM(G11:H12)</f>
        <v>1090</v>
      </c>
      <c r="J11" s="75">
        <v>0</v>
      </c>
      <c r="K11" s="75">
        <v>511</v>
      </c>
      <c r="L11" s="75">
        <f>SUM(J11:K12)</f>
        <v>511</v>
      </c>
      <c r="M11" s="75">
        <v>23</v>
      </c>
      <c r="N11" s="75">
        <v>350</v>
      </c>
      <c r="O11" s="75">
        <f>SUM(M11:N12)</f>
        <v>373</v>
      </c>
      <c r="P11" s="75">
        <f>G11+J11+M11</f>
        <v>37</v>
      </c>
      <c r="Q11" s="75">
        <f>H11+K11+N11</f>
        <v>1937</v>
      </c>
      <c r="R11" s="76">
        <f>SUM(P11:Q12)</f>
        <v>1974</v>
      </c>
    </row>
    <row r="12" spans="1:18" x14ac:dyDescent="0.15">
      <c r="A12" s="59"/>
      <c r="B12" s="70"/>
      <c r="C12" s="75"/>
      <c r="D12" s="75"/>
      <c r="E12" s="75"/>
      <c r="F12" s="70"/>
      <c r="G12" s="70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7"/>
    </row>
    <row r="13" spans="1:18" x14ac:dyDescent="0.15">
      <c r="A13" s="59" t="s">
        <v>23</v>
      </c>
      <c r="B13" s="75">
        <v>4593</v>
      </c>
      <c r="C13" s="75"/>
      <c r="D13" s="75"/>
      <c r="E13" s="75"/>
      <c r="F13" s="69">
        <f>B13</f>
        <v>4593</v>
      </c>
      <c r="G13" s="69">
        <v>1024</v>
      </c>
      <c r="H13" s="75">
        <v>3950</v>
      </c>
      <c r="I13" s="75">
        <f>SUM(G13:H14)</f>
        <v>4974</v>
      </c>
      <c r="J13" s="75">
        <v>0</v>
      </c>
      <c r="K13" s="75">
        <v>7180</v>
      </c>
      <c r="L13" s="75">
        <f>SUM(J13:K14)</f>
        <v>7180</v>
      </c>
      <c r="M13" s="75">
        <v>3</v>
      </c>
      <c r="N13" s="75">
        <v>135</v>
      </c>
      <c r="O13" s="75">
        <f>SUM(M13:N14)</f>
        <v>138</v>
      </c>
      <c r="P13" s="75">
        <f>G13+J13+M13</f>
        <v>1027</v>
      </c>
      <c r="Q13" s="75">
        <f>H13+K13+N13</f>
        <v>11265</v>
      </c>
      <c r="R13" s="76">
        <f>SUM(P13:Q14)</f>
        <v>12292</v>
      </c>
    </row>
    <row r="14" spans="1:18" x14ac:dyDescent="0.15">
      <c r="A14" s="59"/>
      <c r="B14" s="75"/>
      <c r="C14" s="75"/>
      <c r="D14" s="75"/>
      <c r="E14" s="75"/>
      <c r="F14" s="70"/>
      <c r="G14" s="70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7"/>
    </row>
    <row r="15" spans="1:18" x14ac:dyDescent="0.15">
      <c r="A15" s="59" t="s">
        <v>24</v>
      </c>
      <c r="B15" s="75">
        <v>39602</v>
      </c>
      <c r="C15" s="75"/>
      <c r="D15" s="75"/>
      <c r="E15" s="75"/>
      <c r="F15" s="69">
        <f>B15</f>
        <v>39602</v>
      </c>
      <c r="G15" s="69">
        <v>6125</v>
      </c>
      <c r="H15" s="75">
        <v>15498</v>
      </c>
      <c r="I15" s="75">
        <f>SUM(G15:H16)</f>
        <v>21623</v>
      </c>
      <c r="J15" s="75">
        <v>3792</v>
      </c>
      <c r="K15" s="75">
        <v>21314</v>
      </c>
      <c r="L15" s="75">
        <f>SUM(J15:K16)</f>
        <v>25106</v>
      </c>
      <c r="M15" s="75">
        <v>62</v>
      </c>
      <c r="N15" s="75">
        <v>662</v>
      </c>
      <c r="O15" s="75">
        <f>SUM(M15:N16)</f>
        <v>724</v>
      </c>
      <c r="P15" s="75">
        <f>G15+J15+M15</f>
        <v>9979</v>
      </c>
      <c r="Q15" s="75">
        <f>H15+K15+N15</f>
        <v>37474</v>
      </c>
      <c r="R15" s="76">
        <f>SUM(P15:Q16)</f>
        <v>47453</v>
      </c>
    </row>
    <row r="16" spans="1:18" x14ac:dyDescent="0.15">
      <c r="A16" s="59"/>
      <c r="B16" s="75"/>
      <c r="C16" s="75"/>
      <c r="D16" s="75"/>
      <c r="E16" s="75"/>
      <c r="F16" s="70"/>
      <c r="G16" s="70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7"/>
    </row>
    <row r="17" spans="1:18" x14ac:dyDescent="0.15">
      <c r="A17" s="59" t="s">
        <v>25</v>
      </c>
      <c r="B17" s="75">
        <v>24979</v>
      </c>
      <c r="C17" s="75"/>
      <c r="D17" s="75"/>
      <c r="E17" s="75"/>
      <c r="F17" s="69">
        <f>B17</f>
        <v>24979</v>
      </c>
      <c r="G17" s="69">
        <v>2702</v>
      </c>
      <c r="H17" s="75">
        <v>13024</v>
      </c>
      <c r="I17" s="75">
        <f>SUM(G17:H18)</f>
        <v>15726</v>
      </c>
      <c r="J17" s="75">
        <v>1640</v>
      </c>
      <c r="K17" s="75">
        <v>13088</v>
      </c>
      <c r="L17" s="75">
        <f>SUM(J17:K18)</f>
        <v>14728</v>
      </c>
      <c r="M17" s="75">
        <v>49</v>
      </c>
      <c r="N17" s="75">
        <v>186</v>
      </c>
      <c r="O17" s="75">
        <f>SUM(M17:N18)</f>
        <v>235</v>
      </c>
      <c r="P17" s="75">
        <f>G17+J17+M17</f>
        <v>4391</v>
      </c>
      <c r="Q17" s="75">
        <f>H17+K17+N17</f>
        <v>26298</v>
      </c>
      <c r="R17" s="76">
        <f>SUM(P17:Q18)</f>
        <v>30689</v>
      </c>
    </row>
    <row r="18" spans="1:18" x14ac:dyDescent="0.15">
      <c r="A18" s="59"/>
      <c r="B18" s="75"/>
      <c r="C18" s="75"/>
      <c r="D18" s="75"/>
      <c r="E18" s="75"/>
      <c r="F18" s="70"/>
      <c r="G18" s="70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7"/>
    </row>
    <row r="19" spans="1:18" x14ac:dyDescent="0.15">
      <c r="A19" s="59" t="s">
        <v>26</v>
      </c>
      <c r="B19" s="75">
        <v>21917</v>
      </c>
      <c r="C19" s="75"/>
      <c r="D19" s="75"/>
      <c r="E19" s="75"/>
      <c r="F19" s="69">
        <f>B19</f>
        <v>21917</v>
      </c>
      <c r="G19" s="69">
        <v>1502</v>
      </c>
      <c r="H19" s="75">
        <v>14042</v>
      </c>
      <c r="I19" s="75">
        <f>SUM(G19:H20)</f>
        <v>15544</v>
      </c>
      <c r="J19" s="75">
        <v>8722</v>
      </c>
      <c r="K19" s="75">
        <v>9799</v>
      </c>
      <c r="L19" s="75">
        <f>SUM(J19:K20)</f>
        <v>18521</v>
      </c>
      <c r="M19" s="75">
        <v>18</v>
      </c>
      <c r="N19" s="75">
        <v>191</v>
      </c>
      <c r="O19" s="75">
        <f>SUM(M19:N20)</f>
        <v>209</v>
      </c>
      <c r="P19" s="75">
        <f>G19+J19+M19</f>
        <v>10242</v>
      </c>
      <c r="Q19" s="75">
        <f>H19+K19+N19</f>
        <v>24032</v>
      </c>
      <c r="R19" s="76">
        <f>SUM(P19:Q20)</f>
        <v>34274</v>
      </c>
    </row>
    <row r="20" spans="1:18" x14ac:dyDescent="0.15">
      <c r="A20" s="59"/>
      <c r="B20" s="75"/>
      <c r="C20" s="75"/>
      <c r="D20" s="75"/>
      <c r="E20" s="75"/>
      <c r="F20" s="70"/>
      <c r="G20" s="70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7"/>
    </row>
    <row r="21" spans="1:18" x14ac:dyDescent="0.15">
      <c r="A21" s="59" t="s">
        <v>27</v>
      </c>
      <c r="B21" s="75">
        <v>20532</v>
      </c>
      <c r="C21" s="75"/>
      <c r="D21" s="75"/>
      <c r="E21" s="75"/>
      <c r="F21" s="69">
        <f>B21</f>
        <v>20532</v>
      </c>
      <c r="G21" s="69">
        <v>1512</v>
      </c>
      <c r="H21" s="75">
        <v>4997</v>
      </c>
      <c r="I21" s="75">
        <f>SUM(G21:H22)</f>
        <v>6509</v>
      </c>
      <c r="J21" s="75">
        <v>1056</v>
      </c>
      <c r="K21" s="75">
        <v>12550</v>
      </c>
      <c r="L21" s="75">
        <f>SUM(J21:K22)</f>
        <v>13606</v>
      </c>
      <c r="M21" s="75">
        <v>56</v>
      </c>
      <c r="N21" s="75">
        <v>191</v>
      </c>
      <c r="O21" s="75">
        <f>SUM(M21:N22)</f>
        <v>247</v>
      </c>
      <c r="P21" s="75">
        <f>G21+J21+M21</f>
        <v>2624</v>
      </c>
      <c r="Q21" s="75">
        <f>H21+K21+N21</f>
        <v>17738</v>
      </c>
      <c r="R21" s="76">
        <f>SUM(P21:Q22)</f>
        <v>20362</v>
      </c>
    </row>
    <row r="22" spans="1:18" x14ac:dyDescent="0.15">
      <c r="A22" s="59"/>
      <c r="B22" s="75"/>
      <c r="C22" s="75"/>
      <c r="D22" s="75"/>
      <c r="E22" s="75"/>
      <c r="F22" s="70"/>
      <c r="G22" s="70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7"/>
    </row>
    <row r="23" spans="1:18" x14ac:dyDescent="0.15">
      <c r="A23" s="59" t="s">
        <v>28</v>
      </c>
      <c r="B23" s="75">
        <v>1157</v>
      </c>
      <c r="C23" s="75"/>
      <c r="D23" s="75"/>
      <c r="E23" s="75"/>
      <c r="F23" s="69">
        <f>B23</f>
        <v>1157</v>
      </c>
      <c r="G23" s="69">
        <v>523</v>
      </c>
      <c r="H23" s="75">
        <v>1937</v>
      </c>
      <c r="I23" s="75">
        <f>SUM(G23:H24)</f>
        <v>2460</v>
      </c>
      <c r="J23" s="75">
        <v>0</v>
      </c>
      <c r="K23" s="75">
        <v>0</v>
      </c>
      <c r="L23" s="75">
        <f>SUM(J23:K24)</f>
        <v>0</v>
      </c>
      <c r="M23" s="75">
        <v>15</v>
      </c>
      <c r="N23" s="75">
        <v>167</v>
      </c>
      <c r="O23" s="75">
        <f>SUM(M23:N24)</f>
        <v>182</v>
      </c>
      <c r="P23" s="75">
        <f>G23+J23+M23</f>
        <v>538</v>
      </c>
      <c r="Q23" s="75">
        <f>H23+K23+N23</f>
        <v>2104</v>
      </c>
      <c r="R23" s="76">
        <f>SUM(P23:Q24)</f>
        <v>2642</v>
      </c>
    </row>
    <row r="24" spans="1:18" x14ac:dyDescent="0.15">
      <c r="A24" s="59"/>
      <c r="B24" s="75"/>
      <c r="C24" s="75"/>
      <c r="D24" s="75"/>
      <c r="E24" s="75"/>
      <c r="F24" s="70"/>
      <c r="G24" s="70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7"/>
    </row>
    <row r="25" spans="1:18" x14ac:dyDescent="0.15">
      <c r="A25" s="59" t="s">
        <v>29</v>
      </c>
      <c r="B25" s="75">
        <v>11409</v>
      </c>
      <c r="C25" s="75"/>
      <c r="D25" s="75"/>
      <c r="E25" s="75"/>
      <c r="F25" s="75">
        <f>B25</f>
        <v>11409</v>
      </c>
      <c r="G25" s="69">
        <v>1616</v>
      </c>
      <c r="H25" s="75">
        <v>5683</v>
      </c>
      <c r="I25" s="69">
        <f>SUM(G25:H26)</f>
        <v>7299</v>
      </c>
      <c r="J25" s="75">
        <v>332</v>
      </c>
      <c r="K25" s="75">
        <v>5193</v>
      </c>
      <c r="L25" s="69">
        <f>SUM(J25:K26)</f>
        <v>5525</v>
      </c>
      <c r="M25" s="75">
        <v>12</v>
      </c>
      <c r="N25" s="75">
        <v>159</v>
      </c>
      <c r="O25" s="69">
        <f>SUM(M25:N26)</f>
        <v>171</v>
      </c>
      <c r="P25" s="75">
        <f>G25+J25+M25</f>
        <v>1960</v>
      </c>
      <c r="Q25" s="75">
        <f>H25+K25+N25</f>
        <v>11035</v>
      </c>
      <c r="R25" s="74">
        <f>SUM(P25:Q26)</f>
        <v>12995</v>
      </c>
    </row>
    <row r="26" spans="1:18" ht="14.25" thickBot="1" x14ac:dyDescent="0.2">
      <c r="A26" s="78"/>
      <c r="B26" s="79"/>
      <c r="C26" s="79"/>
      <c r="D26" s="79"/>
      <c r="E26" s="79"/>
      <c r="F26" s="79"/>
      <c r="G26" s="80"/>
      <c r="H26" s="79"/>
      <c r="I26" s="80"/>
      <c r="J26" s="79"/>
      <c r="K26" s="79"/>
      <c r="L26" s="80"/>
      <c r="M26" s="79"/>
      <c r="N26" s="79"/>
      <c r="O26" s="80"/>
      <c r="P26" s="79"/>
      <c r="Q26" s="79"/>
      <c r="R26" s="81"/>
    </row>
    <row r="27" spans="1:18" x14ac:dyDescent="0.15">
      <c r="A27" s="16"/>
      <c r="B27" s="2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1:18" x14ac:dyDescent="0.1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8" ht="13.7" customHeight="1" x14ac:dyDescent="0.15">
      <c r="A29" s="16"/>
      <c r="B29" s="16" t="s">
        <v>32</v>
      </c>
      <c r="C29" s="82" t="s">
        <v>33</v>
      </c>
      <c r="D29" s="82"/>
      <c r="E29" s="86">
        <v>131318</v>
      </c>
      <c r="F29" s="83" t="s">
        <v>34</v>
      </c>
      <c r="G29" s="84"/>
      <c r="H29" s="27">
        <f>B9/E29</f>
        <v>0.95483482843174583</v>
      </c>
      <c r="I29" s="16"/>
      <c r="J29" s="28" t="s">
        <v>35</v>
      </c>
      <c r="K29" s="82" t="s">
        <v>36</v>
      </c>
      <c r="L29" s="82"/>
      <c r="M29" s="87">
        <v>65564</v>
      </c>
      <c r="N29" s="29" t="s">
        <v>34</v>
      </c>
      <c r="O29" s="30"/>
      <c r="P29" s="27">
        <f>H9/M29</f>
        <v>0.91829357574278569</v>
      </c>
      <c r="Q29" s="85"/>
      <c r="R29" s="85"/>
    </row>
    <row r="30" spans="1:18" x14ac:dyDescent="0.1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8" ht="13.7" customHeight="1" x14ac:dyDescent="0.15">
      <c r="A31" s="16"/>
      <c r="B31" s="16"/>
      <c r="C31" s="82" t="s">
        <v>37</v>
      </c>
      <c r="D31" s="82"/>
      <c r="E31" s="88">
        <v>116183</v>
      </c>
      <c r="F31" s="83" t="s">
        <v>34</v>
      </c>
      <c r="G31" s="84"/>
      <c r="H31" s="27">
        <f>B9/E31</f>
        <v>1.0792198514412608</v>
      </c>
      <c r="I31" s="16"/>
      <c r="J31" s="28" t="s">
        <v>38</v>
      </c>
      <c r="K31" s="82" t="s">
        <v>36</v>
      </c>
      <c r="L31" s="82"/>
      <c r="M31" s="88">
        <v>60218</v>
      </c>
      <c r="N31" s="29" t="s">
        <v>34</v>
      </c>
      <c r="O31" s="30"/>
      <c r="P31" s="27">
        <f>H9/M31</f>
        <v>0.99981733036633569</v>
      </c>
      <c r="Q31" s="16"/>
    </row>
    <row r="32" spans="1:18" x14ac:dyDescent="0.1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1:17" ht="13.7" customHeight="1" x14ac:dyDescent="0.15">
      <c r="A33" s="16"/>
      <c r="B33" s="16"/>
      <c r="C33" s="82" t="s">
        <v>39</v>
      </c>
      <c r="D33" s="82"/>
      <c r="E33" s="87">
        <v>139600</v>
      </c>
      <c r="F33" s="83" t="s">
        <v>34</v>
      </c>
      <c r="G33" s="84"/>
      <c r="H33" s="27">
        <f>Q9/E33</f>
        <v>0.94472063037249288</v>
      </c>
      <c r="I33" s="16"/>
      <c r="J33" s="16"/>
      <c r="K33" s="16"/>
      <c r="L33" s="16"/>
      <c r="M33" s="16"/>
      <c r="N33" s="16"/>
      <c r="O33" s="16"/>
      <c r="P33" s="16"/>
      <c r="Q33" s="16"/>
    </row>
    <row r="34" spans="1:17" x14ac:dyDescent="0.1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1:17" ht="13.7" customHeight="1" x14ac:dyDescent="0.15">
      <c r="A35" s="16"/>
      <c r="B35" s="16"/>
      <c r="C35" s="82" t="s">
        <v>40</v>
      </c>
      <c r="D35" s="82"/>
      <c r="E35" s="88">
        <v>133363</v>
      </c>
      <c r="F35" s="83" t="s">
        <v>34</v>
      </c>
      <c r="G35" s="84"/>
      <c r="H35" s="27">
        <f>Q9/E35</f>
        <v>0.98890246920060287</v>
      </c>
      <c r="I35" s="16"/>
      <c r="J35" s="16"/>
      <c r="K35" s="16"/>
      <c r="L35" s="16"/>
      <c r="M35" s="16"/>
      <c r="N35" s="16"/>
      <c r="O35" s="16"/>
      <c r="P35" s="16"/>
      <c r="Q35" s="16"/>
    </row>
  </sheetData>
  <mergeCells count="185">
    <mergeCell ref="C33:D33"/>
    <mergeCell ref="F33:G33"/>
    <mergeCell ref="C35:D35"/>
    <mergeCell ref="F35:G35"/>
    <mergeCell ref="C29:D29"/>
    <mergeCell ref="F29:G29"/>
    <mergeCell ref="K29:L29"/>
    <mergeCell ref="Q29:R29"/>
    <mergeCell ref="C31:D31"/>
    <mergeCell ref="F31:G31"/>
    <mergeCell ref="K31:L31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A25:A26"/>
    <mergeCell ref="B25:B26"/>
    <mergeCell ref="C25:C26"/>
    <mergeCell ref="D25:D26"/>
    <mergeCell ref="E25:E26"/>
    <mergeCell ref="F25:F26"/>
    <mergeCell ref="M23:M24"/>
    <mergeCell ref="N23:N24"/>
    <mergeCell ref="O23:O24"/>
    <mergeCell ref="A23:A24"/>
    <mergeCell ref="B23:B24"/>
    <mergeCell ref="C23:C24"/>
    <mergeCell ref="D23:D24"/>
    <mergeCell ref="E23:E24"/>
    <mergeCell ref="F23:F24"/>
    <mergeCell ref="M25:M26"/>
    <mergeCell ref="N25:N26"/>
    <mergeCell ref="O25:O26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A21:A22"/>
    <mergeCell ref="B21:B22"/>
    <mergeCell ref="C21:C22"/>
    <mergeCell ref="D21:D22"/>
    <mergeCell ref="E21:E22"/>
    <mergeCell ref="F21:F22"/>
    <mergeCell ref="M19:M20"/>
    <mergeCell ref="N19:N20"/>
    <mergeCell ref="O19:O20"/>
    <mergeCell ref="A19:A20"/>
    <mergeCell ref="B19:B20"/>
    <mergeCell ref="C19:C20"/>
    <mergeCell ref="D19:D20"/>
    <mergeCell ref="E19:E20"/>
    <mergeCell ref="F19:F20"/>
    <mergeCell ref="M21:M22"/>
    <mergeCell ref="N21:N22"/>
    <mergeCell ref="O21:O22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A17:A18"/>
    <mergeCell ref="B17:B18"/>
    <mergeCell ref="C17:C18"/>
    <mergeCell ref="D17:D18"/>
    <mergeCell ref="E17:E18"/>
    <mergeCell ref="F17:F18"/>
    <mergeCell ref="M15:M16"/>
    <mergeCell ref="N15:N16"/>
    <mergeCell ref="O15:O16"/>
    <mergeCell ref="A15:A16"/>
    <mergeCell ref="B15:B16"/>
    <mergeCell ref="C15:C16"/>
    <mergeCell ref="D15:D16"/>
    <mergeCell ref="E15:E16"/>
    <mergeCell ref="F15:F16"/>
    <mergeCell ref="M17:M18"/>
    <mergeCell ref="N17:N18"/>
    <mergeCell ref="O17:O18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F13:F14"/>
    <mergeCell ref="M11:M12"/>
    <mergeCell ref="N11:N12"/>
    <mergeCell ref="O11:O12"/>
    <mergeCell ref="M13:M14"/>
    <mergeCell ref="N13:N14"/>
    <mergeCell ref="O13:O14"/>
    <mergeCell ref="P11:P12"/>
    <mergeCell ref="Q11:Q12"/>
    <mergeCell ref="R11:R12"/>
    <mergeCell ref="G11:G12"/>
    <mergeCell ref="H11:H12"/>
    <mergeCell ref="I11:I12"/>
    <mergeCell ref="J11:J12"/>
    <mergeCell ref="K11:K12"/>
    <mergeCell ref="L11:L12"/>
    <mergeCell ref="A11:A12"/>
    <mergeCell ref="B11:B12"/>
    <mergeCell ref="C11:C12"/>
    <mergeCell ref="D11:D12"/>
    <mergeCell ref="E11:E12"/>
    <mergeCell ref="F11:F12"/>
    <mergeCell ref="I9:I10"/>
    <mergeCell ref="J9:J10"/>
    <mergeCell ref="K9:K10"/>
    <mergeCell ref="A9:A10"/>
    <mergeCell ref="B9:B10"/>
    <mergeCell ref="C9:C10"/>
    <mergeCell ref="E9:E10"/>
    <mergeCell ref="F9:F10"/>
    <mergeCell ref="G9:G10"/>
    <mergeCell ref="H9:H10"/>
    <mergeCell ref="O9:O10"/>
    <mergeCell ref="P9:P10"/>
    <mergeCell ref="G1:L1"/>
    <mergeCell ref="H2:K2"/>
    <mergeCell ref="P5:R5"/>
    <mergeCell ref="Q9:Q10"/>
    <mergeCell ref="R9:R10"/>
    <mergeCell ref="L9:L10"/>
    <mergeCell ref="M9:M10"/>
    <mergeCell ref="N9:N10"/>
    <mergeCell ref="A6:A8"/>
    <mergeCell ref="B6:B8"/>
    <mergeCell ref="C6:E6"/>
    <mergeCell ref="H6:N6"/>
    <mergeCell ref="P6:R7"/>
    <mergeCell ref="C7:C8"/>
    <mergeCell ref="E7:E8"/>
    <mergeCell ref="G7:I7"/>
    <mergeCell ref="J7:L7"/>
    <mergeCell ref="M7:O7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DCFEC-6577-481C-9BA9-2DA6ABF82788}">
  <sheetPr>
    <pageSetUpPr fitToPage="1"/>
  </sheetPr>
  <dimension ref="A1:R35"/>
  <sheetViews>
    <sheetView zoomScaleNormal="100" workbookViewId="0"/>
  </sheetViews>
  <sheetFormatPr defaultRowHeight="13.5" x14ac:dyDescent="0.15"/>
  <cols>
    <col min="1" max="1" width="8.125" style="17" customWidth="1"/>
    <col min="2" max="2" width="7.5" style="17" customWidth="1"/>
    <col min="3" max="4" width="7.625" style="17" customWidth="1"/>
    <col min="5" max="10" width="7.5" style="17" customWidth="1"/>
    <col min="11" max="12" width="7.625" style="17" customWidth="1"/>
    <col min="13" max="16" width="7.5" style="17" customWidth="1"/>
    <col min="17" max="17" width="8.125" style="17" customWidth="1"/>
    <col min="18" max="18" width="9" style="17" customWidth="1"/>
    <col min="19" max="16384" width="9" style="17"/>
  </cols>
  <sheetData>
    <row r="1" spans="1:18" ht="13.7" customHeight="1" x14ac:dyDescent="0.15">
      <c r="A1" s="16"/>
      <c r="B1" s="16"/>
      <c r="C1" s="16"/>
      <c r="D1" s="16"/>
      <c r="E1" s="16"/>
      <c r="F1" s="16"/>
      <c r="G1" s="71" t="s">
        <v>0</v>
      </c>
      <c r="H1" s="71"/>
      <c r="I1" s="71"/>
      <c r="J1" s="71"/>
      <c r="K1" s="71"/>
      <c r="L1" s="71"/>
      <c r="M1" s="16"/>
      <c r="N1" s="16"/>
      <c r="O1" s="16"/>
      <c r="P1" s="16"/>
      <c r="Q1" s="16"/>
    </row>
    <row r="2" spans="1:18" x14ac:dyDescent="0.15">
      <c r="A2" s="16"/>
      <c r="B2" s="16"/>
      <c r="C2" s="16"/>
      <c r="D2" s="16"/>
      <c r="E2" s="16"/>
      <c r="F2" s="16"/>
      <c r="G2" s="16"/>
      <c r="H2" s="72" t="s">
        <v>44</v>
      </c>
      <c r="I2" s="72"/>
      <c r="J2" s="72"/>
      <c r="K2" s="72"/>
      <c r="L2" s="16"/>
      <c r="M2" s="16"/>
      <c r="N2" s="16"/>
      <c r="O2" s="16"/>
      <c r="P2" s="16"/>
      <c r="Q2" s="16"/>
    </row>
    <row r="3" spans="1:18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18" x14ac:dyDescent="0.1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8" ht="14.25" thickBot="1" x14ac:dyDescent="0.2">
      <c r="A5" s="16"/>
      <c r="B5" s="18" t="s">
        <v>1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73" t="s">
        <v>2</v>
      </c>
      <c r="Q5" s="73"/>
      <c r="R5" s="73"/>
    </row>
    <row r="6" spans="1:18" x14ac:dyDescent="0.15">
      <c r="A6" s="58" t="s">
        <v>3</v>
      </c>
      <c r="B6" s="60" t="s">
        <v>4</v>
      </c>
      <c r="C6" s="60" t="s">
        <v>5</v>
      </c>
      <c r="D6" s="60"/>
      <c r="E6" s="60"/>
      <c r="F6" s="19" t="s">
        <v>4</v>
      </c>
      <c r="G6" s="20"/>
      <c r="H6" s="62" t="s">
        <v>6</v>
      </c>
      <c r="I6" s="63"/>
      <c r="J6" s="63"/>
      <c r="K6" s="63"/>
      <c r="L6" s="63"/>
      <c r="M6" s="63"/>
      <c r="N6" s="64"/>
      <c r="O6" s="21"/>
      <c r="P6" s="65" t="s">
        <v>7</v>
      </c>
      <c r="Q6" s="65"/>
      <c r="R6" s="66"/>
    </row>
    <row r="7" spans="1:18" x14ac:dyDescent="0.15">
      <c r="A7" s="59"/>
      <c r="B7" s="61"/>
      <c r="C7" s="61" t="s">
        <v>8</v>
      </c>
      <c r="D7" s="31" t="s">
        <v>9</v>
      </c>
      <c r="E7" s="61" t="s">
        <v>10</v>
      </c>
      <c r="F7" s="22" t="s">
        <v>11</v>
      </c>
      <c r="G7" s="61" t="s">
        <v>12</v>
      </c>
      <c r="H7" s="61"/>
      <c r="I7" s="61"/>
      <c r="J7" s="61" t="s">
        <v>13</v>
      </c>
      <c r="K7" s="61"/>
      <c r="L7" s="61"/>
      <c r="M7" s="61" t="s">
        <v>14</v>
      </c>
      <c r="N7" s="61"/>
      <c r="O7" s="61"/>
      <c r="P7" s="67"/>
      <c r="Q7" s="67"/>
      <c r="R7" s="68"/>
    </row>
    <row r="8" spans="1:18" x14ac:dyDescent="0.15">
      <c r="A8" s="59"/>
      <c r="B8" s="61"/>
      <c r="C8" s="61"/>
      <c r="D8" s="31" t="s">
        <v>15</v>
      </c>
      <c r="E8" s="67"/>
      <c r="F8" s="23" t="s">
        <v>16</v>
      </c>
      <c r="G8" s="31" t="s">
        <v>17</v>
      </c>
      <c r="H8" s="31" t="s">
        <v>18</v>
      </c>
      <c r="I8" s="31" t="s">
        <v>19</v>
      </c>
      <c r="J8" s="31" t="s">
        <v>17</v>
      </c>
      <c r="K8" s="31" t="s">
        <v>18</v>
      </c>
      <c r="L8" s="31" t="s">
        <v>19</v>
      </c>
      <c r="M8" s="31" t="s">
        <v>17</v>
      </c>
      <c r="N8" s="31" t="s">
        <v>18</v>
      </c>
      <c r="O8" s="31" t="s">
        <v>19</v>
      </c>
      <c r="P8" s="31" t="s">
        <v>17</v>
      </c>
      <c r="Q8" s="31" t="s">
        <v>18</v>
      </c>
      <c r="R8" s="24" t="s">
        <v>20</v>
      </c>
    </row>
    <row r="9" spans="1:18" x14ac:dyDescent="0.15">
      <c r="A9" s="59" t="s">
        <v>21</v>
      </c>
      <c r="B9" s="69">
        <f>SUM(B11:B26)</f>
        <v>132413</v>
      </c>
      <c r="C9" s="69">
        <v>8206</v>
      </c>
      <c r="D9" s="25">
        <v>1163</v>
      </c>
      <c r="E9" s="69">
        <f>SUM(C9:D10)</f>
        <v>10005</v>
      </c>
      <c r="F9" s="69">
        <f>B9+E9</f>
        <v>142418</v>
      </c>
      <c r="G9" s="69">
        <f t="shared" ref="G9:R9" si="0">SUM(G11:G26)</f>
        <v>13498</v>
      </c>
      <c r="H9" s="69">
        <f t="shared" si="0"/>
        <v>58972</v>
      </c>
      <c r="I9" s="69">
        <f t="shared" si="0"/>
        <v>72470</v>
      </c>
      <c r="J9" s="69">
        <f t="shared" si="0"/>
        <v>17635</v>
      </c>
      <c r="K9" s="69">
        <f t="shared" si="0"/>
        <v>71139</v>
      </c>
      <c r="L9" s="69">
        <f t="shared" si="0"/>
        <v>88774</v>
      </c>
      <c r="M9" s="69">
        <f t="shared" si="0"/>
        <v>309</v>
      </c>
      <c r="N9" s="69">
        <f t="shared" si="0"/>
        <v>2103</v>
      </c>
      <c r="O9" s="69">
        <f t="shared" si="0"/>
        <v>2412</v>
      </c>
      <c r="P9" s="69">
        <f t="shared" si="0"/>
        <v>31442</v>
      </c>
      <c r="Q9" s="69">
        <f t="shared" si="0"/>
        <v>132214</v>
      </c>
      <c r="R9" s="74">
        <f t="shared" si="0"/>
        <v>163656</v>
      </c>
    </row>
    <row r="10" spans="1:18" x14ac:dyDescent="0.15">
      <c r="A10" s="59"/>
      <c r="B10" s="70"/>
      <c r="C10" s="70"/>
      <c r="D10" s="25">
        <v>636</v>
      </c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4"/>
    </row>
    <row r="11" spans="1:18" x14ac:dyDescent="0.15">
      <c r="A11" s="59" t="s">
        <v>22</v>
      </c>
      <c r="B11" s="69">
        <v>1189</v>
      </c>
      <c r="C11" s="75"/>
      <c r="D11" s="75"/>
      <c r="E11" s="75"/>
      <c r="F11" s="69">
        <f>B11</f>
        <v>1189</v>
      </c>
      <c r="G11" s="69">
        <v>15</v>
      </c>
      <c r="H11" s="75">
        <v>1077</v>
      </c>
      <c r="I11" s="75">
        <f>SUM(G11:H12)</f>
        <v>1092</v>
      </c>
      <c r="J11" s="75">
        <v>0</v>
      </c>
      <c r="K11" s="75">
        <v>513</v>
      </c>
      <c r="L11" s="75">
        <f>SUM(J11:K12)</f>
        <v>513</v>
      </c>
      <c r="M11" s="75">
        <v>21</v>
      </c>
      <c r="N11" s="75">
        <v>352</v>
      </c>
      <c r="O11" s="75">
        <f>SUM(M11:N12)</f>
        <v>373</v>
      </c>
      <c r="P11" s="75">
        <f>G11+J11+M11</f>
        <v>36</v>
      </c>
      <c r="Q11" s="75">
        <f>H11+K11+N11</f>
        <v>1942</v>
      </c>
      <c r="R11" s="76">
        <f>SUM(P11:Q12)</f>
        <v>1978</v>
      </c>
    </row>
    <row r="12" spans="1:18" x14ac:dyDescent="0.15">
      <c r="A12" s="59"/>
      <c r="B12" s="70"/>
      <c r="C12" s="75"/>
      <c r="D12" s="75"/>
      <c r="E12" s="75"/>
      <c r="F12" s="70"/>
      <c r="G12" s="70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7"/>
    </row>
    <row r="13" spans="1:18" x14ac:dyDescent="0.15">
      <c r="A13" s="59" t="s">
        <v>23</v>
      </c>
      <c r="B13" s="75">
        <v>5472</v>
      </c>
      <c r="C13" s="75"/>
      <c r="D13" s="75"/>
      <c r="E13" s="75"/>
      <c r="F13" s="69">
        <f>B13</f>
        <v>5472</v>
      </c>
      <c r="G13" s="69">
        <v>1013</v>
      </c>
      <c r="H13" s="75">
        <v>3857</v>
      </c>
      <c r="I13" s="75">
        <f>SUM(G13:H14)</f>
        <v>4870</v>
      </c>
      <c r="J13" s="75">
        <v>0</v>
      </c>
      <c r="K13" s="75">
        <v>7696</v>
      </c>
      <c r="L13" s="75">
        <f>SUM(J13:K14)</f>
        <v>7696</v>
      </c>
      <c r="M13" s="75">
        <v>4</v>
      </c>
      <c r="N13" s="75">
        <v>140</v>
      </c>
      <c r="O13" s="75">
        <f>SUM(M13:N14)</f>
        <v>144</v>
      </c>
      <c r="P13" s="75">
        <f>G13+J13+M13</f>
        <v>1017</v>
      </c>
      <c r="Q13" s="75">
        <f>H13+K13+N13</f>
        <v>11693</v>
      </c>
      <c r="R13" s="76">
        <f>SUM(P13:Q14)</f>
        <v>12710</v>
      </c>
    </row>
    <row r="14" spans="1:18" x14ac:dyDescent="0.15">
      <c r="A14" s="59"/>
      <c r="B14" s="75"/>
      <c r="C14" s="75"/>
      <c r="D14" s="75"/>
      <c r="E14" s="75"/>
      <c r="F14" s="70"/>
      <c r="G14" s="70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7"/>
    </row>
    <row r="15" spans="1:18" x14ac:dyDescent="0.15">
      <c r="A15" s="59" t="s">
        <v>24</v>
      </c>
      <c r="B15" s="75">
        <v>40747</v>
      </c>
      <c r="C15" s="75"/>
      <c r="D15" s="75"/>
      <c r="E15" s="75"/>
      <c r="F15" s="69">
        <f>B15</f>
        <v>40747</v>
      </c>
      <c r="G15" s="69">
        <v>5164</v>
      </c>
      <c r="H15" s="75">
        <v>15394</v>
      </c>
      <c r="I15" s="75">
        <f>SUM(G15:H16)</f>
        <v>20558</v>
      </c>
      <c r="J15" s="75">
        <v>4620</v>
      </c>
      <c r="K15" s="75">
        <v>14486</v>
      </c>
      <c r="L15" s="75">
        <f>SUM(J15:K16)</f>
        <v>19106</v>
      </c>
      <c r="M15" s="75">
        <v>133</v>
      </c>
      <c r="N15" s="75">
        <v>676</v>
      </c>
      <c r="O15" s="75">
        <f>SUM(M15:N16)</f>
        <v>809</v>
      </c>
      <c r="P15" s="75">
        <f>G15+J15+M15</f>
        <v>9917</v>
      </c>
      <c r="Q15" s="75">
        <f>H15+K15+N15</f>
        <v>30556</v>
      </c>
      <c r="R15" s="76">
        <f>SUM(P15:Q16)</f>
        <v>40473</v>
      </c>
    </row>
    <row r="16" spans="1:18" x14ac:dyDescent="0.15">
      <c r="A16" s="59"/>
      <c r="B16" s="75"/>
      <c r="C16" s="75"/>
      <c r="D16" s="75"/>
      <c r="E16" s="75"/>
      <c r="F16" s="70"/>
      <c r="G16" s="70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7"/>
    </row>
    <row r="17" spans="1:18" x14ac:dyDescent="0.15">
      <c r="A17" s="59" t="s">
        <v>25</v>
      </c>
      <c r="B17" s="75">
        <v>26651</v>
      </c>
      <c r="C17" s="75"/>
      <c r="D17" s="75"/>
      <c r="E17" s="75"/>
      <c r="F17" s="69">
        <f>B17</f>
        <v>26651</v>
      </c>
      <c r="G17" s="69">
        <v>2382</v>
      </c>
      <c r="H17" s="75">
        <v>12395</v>
      </c>
      <c r="I17" s="75">
        <f>SUM(G17:H18)</f>
        <v>14777</v>
      </c>
      <c r="J17" s="75">
        <v>1650</v>
      </c>
      <c r="K17" s="75">
        <v>16647</v>
      </c>
      <c r="L17" s="75">
        <f>SUM(J17:K18)</f>
        <v>18297</v>
      </c>
      <c r="M17" s="75">
        <v>48</v>
      </c>
      <c r="N17" s="75">
        <v>192</v>
      </c>
      <c r="O17" s="75">
        <f>SUM(M17:N18)</f>
        <v>240</v>
      </c>
      <c r="P17" s="75">
        <f>G17+J17+M17</f>
        <v>4080</v>
      </c>
      <c r="Q17" s="75">
        <f>H17+K17+N17</f>
        <v>29234</v>
      </c>
      <c r="R17" s="76">
        <f>SUM(P17:Q18)</f>
        <v>33314</v>
      </c>
    </row>
    <row r="18" spans="1:18" x14ac:dyDescent="0.15">
      <c r="A18" s="59"/>
      <c r="B18" s="75"/>
      <c r="C18" s="75"/>
      <c r="D18" s="75"/>
      <c r="E18" s="75"/>
      <c r="F18" s="70"/>
      <c r="G18" s="70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7"/>
    </row>
    <row r="19" spans="1:18" x14ac:dyDescent="0.15">
      <c r="A19" s="59" t="s">
        <v>26</v>
      </c>
      <c r="B19" s="75">
        <v>21999</v>
      </c>
      <c r="C19" s="75"/>
      <c r="D19" s="75"/>
      <c r="E19" s="75"/>
      <c r="F19" s="69">
        <f>B19</f>
        <v>21999</v>
      </c>
      <c r="G19" s="69">
        <v>1506</v>
      </c>
      <c r="H19" s="75">
        <v>13679</v>
      </c>
      <c r="I19" s="75">
        <f>SUM(G19:H20)</f>
        <v>15185</v>
      </c>
      <c r="J19" s="75">
        <v>9400</v>
      </c>
      <c r="K19" s="75">
        <v>10124</v>
      </c>
      <c r="L19" s="75">
        <f>SUM(J19:K20)</f>
        <v>19524</v>
      </c>
      <c r="M19" s="75">
        <v>18</v>
      </c>
      <c r="N19" s="75">
        <v>199</v>
      </c>
      <c r="O19" s="75">
        <f>SUM(M19:N20)</f>
        <v>217</v>
      </c>
      <c r="P19" s="75">
        <f>G19+J19+M19</f>
        <v>10924</v>
      </c>
      <c r="Q19" s="75">
        <f>H19+K19+N19</f>
        <v>24002</v>
      </c>
      <c r="R19" s="76">
        <f>SUM(P19:Q20)</f>
        <v>34926</v>
      </c>
    </row>
    <row r="20" spans="1:18" x14ac:dyDescent="0.15">
      <c r="A20" s="59"/>
      <c r="B20" s="75"/>
      <c r="C20" s="75"/>
      <c r="D20" s="75"/>
      <c r="E20" s="75"/>
      <c r="F20" s="70"/>
      <c r="G20" s="70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7"/>
    </row>
    <row r="21" spans="1:18" x14ac:dyDescent="0.15">
      <c r="A21" s="59" t="s">
        <v>27</v>
      </c>
      <c r="B21" s="75">
        <v>21245</v>
      </c>
      <c r="C21" s="75"/>
      <c r="D21" s="75"/>
      <c r="E21" s="75"/>
      <c r="F21" s="69">
        <f>B21</f>
        <v>21245</v>
      </c>
      <c r="G21" s="69">
        <v>1497</v>
      </c>
      <c r="H21" s="75">
        <v>4975</v>
      </c>
      <c r="I21" s="75">
        <f>SUM(G21:H22)</f>
        <v>6472</v>
      </c>
      <c r="J21" s="75">
        <v>1630</v>
      </c>
      <c r="K21" s="75">
        <v>13574</v>
      </c>
      <c r="L21" s="75">
        <f>SUM(J21:K22)</f>
        <v>15204</v>
      </c>
      <c r="M21" s="75">
        <v>59</v>
      </c>
      <c r="N21" s="75">
        <v>205</v>
      </c>
      <c r="O21" s="75">
        <f>SUM(M21:N22)</f>
        <v>264</v>
      </c>
      <c r="P21" s="75">
        <f>G21+J21+M21</f>
        <v>3186</v>
      </c>
      <c r="Q21" s="75">
        <f>H21+K21+N21</f>
        <v>18754</v>
      </c>
      <c r="R21" s="76">
        <f>SUM(P21:Q22)</f>
        <v>21940</v>
      </c>
    </row>
    <row r="22" spans="1:18" x14ac:dyDescent="0.15">
      <c r="A22" s="59"/>
      <c r="B22" s="75"/>
      <c r="C22" s="75"/>
      <c r="D22" s="75"/>
      <c r="E22" s="75"/>
      <c r="F22" s="70"/>
      <c r="G22" s="70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7"/>
    </row>
    <row r="23" spans="1:18" x14ac:dyDescent="0.15">
      <c r="A23" s="59" t="s">
        <v>28</v>
      </c>
      <c r="B23" s="75">
        <v>1626</v>
      </c>
      <c r="C23" s="75"/>
      <c r="D23" s="75"/>
      <c r="E23" s="75"/>
      <c r="F23" s="69">
        <f>B23</f>
        <v>1626</v>
      </c>
      <c r="G23" s="69">
        <v>482</v>
      </c>
      <c r="H23" s="75">
        <v>2023</v>
      </c>
      <c r="I23" s="75">
        <f>SUM(G23:H24)</f>
        <v>2505</v>
      </c>
      <c r="J23" s="75">
        <v>0</v>
      </c>
      <c r="K23" s="75">
        <v>0</v>
      </c>
      <c r="L23" s="75">
        <f>SUM(J23:K24)</f>
        <v>0</v>
      </c>
      <c r="M23" s="75">
        <v>14</v>
      </c>
      <c r="N23" s="75">
        <v>172</v>
      </c>
      <c r="O23" s="75">
        <f>SUM(M23:N24)</f>
        <v>186</v>
      </c>
      <c r="P23" s="75">
        <f>G23+J23+M23</f>
        <v>496</v>
      </c>
      <c r="Q23" s="75">
        <f>H23+K23+N23</f>
        <v>2195</v>
      </c>
      <c r="R23" s="76">
        <f>SUM(P23:Q24)</f>
        <v>2691</v>
      </c>
    </row>
    <row r="24" spans="1:18" x14ac:dyDescent="0.15">
      <c r="A24" s="59"/>
      <c r="B24" s="75"/>
      <c r="C24" s="75"/>
      <c r="D24" s="75"/>
      <c r="E24" s="75"/>
      <c r="F24" s="70"/>
      <c r="G24" s="70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7"/>
    </row>
    <row r="25" spans="1:18" x14ac:dyDescent="0.15">
      <c r="A25" s="59" t="s">
        <v>29</v>
      </c>
      <c r="B25" s="75">
        <v>13484</v>
      </c>
      <c r="C25" s="75"/>
      <c r="D25" s="75"/>
      <c r="E25" s="75"/>
      <c r="F25" s="75">
        <f>B25</f>
        <v>13484</v>
      </c>
      <c r="G25" s="69">
        <v>1439</v>
      </c>
      <c r="H25" s="75">
        <v>5572</v>
      </c>
      <c r="I25" s="69">
        <f>SUM(G25:H26)</f>
        <v>7011</v>
      </c>
      <c r="J25" s="75">
        <v>335</v>
      </c>
      <c r="K25" s="75">
        <v>8099</v>
      </c>
      <c r="L25" s="69">
        <f>SUM(J25:K26)</f>
        <v>8434</v>
      </c>
      <c r="M25" s="75">
        <v>12</v>
      </c>
      <c r="N25" s="75">
        <v>167</v>
      </c>
      <c r="O25" s="69">
        <f>SUM(M25:N26)</f>
        <v>179</v>
      </c>
      <c r="P25" s="75">
        <f>G25+J25+M25</f>
        <v>1786</v>
      </c>
      <c r="Q25" s="75">
        <f>H25+K25+N25</f>
        <v>13838</v>
      </c>
      <c r="R25" s="74">
        <f>SUM(P25:Q26)</f>
        <v>15624</v>
      </c>
    </row>
    <row r="26" spans="1:18" ht="14.25" thickBot="1" x14ac:dyDescent="0.2">
      <c r="A26" s="78"/>
      <c r="B26" s="79"/>
      <c r="C26" s="79"/>
      <c r="D26" s="79"/>
      <c r="E26" s="79"/>
      <c r="F26" s="79"/>
      <c r="G26" s="80"/>
      <c r="H26" s="79"/>
      <c r="I26" s="80"/>
      <c r="J26" s="79"/>
      <c r="K26" s="79"/>
      <c r="L26" s="80"/>
      <c r="M26" s="79"/>
      <c r="N26" s="79"/>
      <c r="O26" s="80"/>
      <c r="P26" s="79"/>
      <c r="Q26" s="79"/>
      <c r="R26" s="81"/>
    </row>
    <row r="27" spans="1:18" x14ac:dyDescent="0.15">
      <c r="A27" s="16"/>
      <c r="B27" s="2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1:18" x14ac:dyDescent="0.1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8" ht="13.7" customHeight="1" x14ac:dyDescent="0.15">
      <c r="A29" s="16"/>
      <c r="B29" s="16" t="s">
        <v>32</v>
      </c>
      <c r="C29" s="82" t="s">
        <v>33</v>
      </c>
      <c r="D29" s="82"/>
      <c r="E29" s="86">
        <v>125387</v>
      </c>
      <c r="F29" s="83" t="s">
        <v>34</v>
      </c>
      <c r="G29" s="84"/>
      <c r="H29" s="27">
        <f>B9/E29</f>
        <v>1.0560345171349501</v>
      </c>
      <c r="I29" s="16"/>
      <c r="J29" s="28" t="s">
        <v>35</v>
      </c>
      <c r="K29" s="82" t="s">
        <v>36</v>
      </c>
      <c r="L29" s="82"/>
      <c r="M29" s="87">
        <v>60207</v>
      </c>
      <c r="N29" s="29" t="s">
        <v>34</v>
      </c>
      <c r="O29" s="30"/>
      <c r="P29" s="27">
        <f>H9/M29</f>
        <v>0.979487435015862</v>
      </c>
      <c r="Q29" s="85"/>
      <c r="R29" s="85"/>
    </row>
    <row r="30" spans="1:18" x14ac:dyDescent="0.1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8" ht="13.7" customHeight="1" x14ac:dyDescent="0.15">
      <c r="A31" s="16"/>
      <c r="B31" s="16"/>
      <c r="C31" s="82" t="s">
        <v>37</v>
      </c>
      <c r="D31" s="82"/>
      <c r="E31" s="88">
        <v>122882</v>
      </c>
      <c r="F31" s="83" t="s">
        <v>34</v>
      </c>
      <c r="G31" s="84"/>
      <c r="H31" s="27">
        <f>B9/E31</f>
        <v>1.0775622141566705</v>
      </c>
      <c r="I31" s="16"/>
      <c r="J31" s="28" t="s">
        <v>38</v>
      </c>
      <c r="K31" s="82" t="s">
        <v>36</v>
      </c>
      <c r="L31" s="82"/>
      <c r="M31" s="88">
        <v>59848</v>
      </c>
      <c r="N31" s="29" t="s">
        <v>34</v>
      </c>
      <c r="O31" s="30"/>
      <c r="P31" s="27">
        <f>H9/M31</f>
        <v>0.98536291939580267</v>
      </c>
      <c r="Q31" s="16"/>
    </row>
    <row r="32" spans="1:18" x14ac:dyDescent="0.1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1:17" ht="13.7" customHeight="1" x14ac:dyDescent="0.15">
      <c r="A33" s="16"/>
      <c r="B33" s="16"/>
      <c r="C33" s="82" t="s">
        <v>39</v>
      </c>
      <c r="D33" s="82"/>
      <c r="E33" s="87">
        <v>131883</v>
      </c>
      <c r="F33" s="83" t="s">
        <v>34</v>
      </c>
      <c r="G33" s="84"/>
      <c r="H33" s="27">
        <f>Q9/E33</f>
        <v>1.0025098003533435</v>
      </c>
      <c r="I33" s="16"/>
      <c r="J33" s="16"/>
      <c r="K33" s="16"/>
      <c r="L33" s="16"/>
      <c r="M33" s="16"/>
      <c r="N33" s="16"/>
      <c r="O33" s="16"/>
      <c r="P33" s="16"/>
      <c r="Q33" s="16"/>
    </row>
    <row r="34" spans="1:17" x14ac:dyDescent="0.1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1:17" ht="13.7" customHeight="1" x14ac:dyDescent="0.15">
      <c r="A35" s="16"/>
      <c r="B35" s="16"/>
      <c r="C35" s="82" t="s">
        <v>40</v>
      </c>
      <c r="D35" s="82"/>
      <c r="E35" s="88">
        <v>135619</v>
      </c>
      <c r="F35" s="83" t="s">
        <v>34</v>
      </c>
      <c r="G35" s="84"/>
      <c r="H35" s="27">
        <f>Q9/E35</f>
        <v>0.97489289848767502</v>
      </c>
      <c r="I35" s="16"/>
      <c r="J35" s="16"/>
      <c r="K35" s="16"/>
      <c r="L35" s="16"/>
      <c r="M35" s="16"/>
      <c r="N35" s="16"/>
      <c r="O35" s="16"/>
      <c r="P35" s="16"/>
      <c r="Q35" s="16"/>
    </row>
  </sheetData>
  <mergeCells count="185">
    <mergeCell ref="C33:D33"/>
    <mergeCell ref="F33:G33"/>
    <mergeCell ref="C35:D35"/>
    <mergeCell ref="F35:G35"/>
    <mergeCell ref="C29:D29"/>
    <mergeCell ref="F29:G29"/>
    <mergeCell ref="K29:L29"/>
    <mergeCell ref="Q29:R29"/>
    <mergeCell ref="C31:D31"/>
    <mergeCell ref="F31:G31"/>
    <mergeCell ref="K31:L31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A25:A26"/>
    <mergeCell ref="B25:B26"/>
    <mergeCell ref="C25:C26"/>
    <mergeCell ref="D25:D26"/>
    <mergeCell ref="E25:E26"/>
    <mergeCell ref="F25:F26"/>
    <mergeCell ref="M23:M24"/>
    <mergeCell ref="N23:N24"/>
    <mergeCell ref="O23:O24"/>
    <mergeCell ref="A23:A24"/>
    <mergeCell ref="B23:B24"/>
    <mergeCell ref="C23:C24"/>
    <mergeCell ref="D23:D24"/>
    <mergeCell ref="E23:E24"/>
    <mergeCell ref="F23:F24"/>
    <mergeCell ref="M25:M26"/>
    <mergeCell ref="N25:N26"/>
    <mergeCell ref="O25:O26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A21:A22"/>
    <mergeCell ref="B21:B22"/>
    <mergeCell ref="C21:C22"/>
    <mergeCell ref="D21:D22"/>
    <mergeCell ref="E21:E22"/>
    <mergeCell ref="F21:F22"/>
    <mergeCell ref="M19:M20"/>
    <mergeCell ref="N19:N20"/>
    <mergeCell ref="O19:O20"/>
    <mergeCell ref="A19:A20"/>
    <mergeCell ref="B19:B20"/>
    <mergeCell ref="C19:C20"/>
    <mergeCell ref="D19:D20"/>
    <mergeCell ref="E19:E20"/>
    <mergeCell ref="F19:F20"/>
    <mergeCell ref="M21:M22"/>
    <mergeCell ref="N21:N22"/>
    <mergeCell ref="O21:O22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A17:A18"/>
    <mergeCell ref="B17:B18"/>
    <mergeCell ref="C17:C18"/>
    <mergeCell ref="D17:D18"/>
    <mergeCell ref="E17:E18"/>
    <mergeCell ref="F17:F18"/>
    <mergeCell ref="M15:M16"/>
    <mergeCell ref="N15:N16"/>
    <mergeCell ref="O15:O16"/>
    <mergeCell ref="A15:A16"/>
    <mergeCell ref="B15:B16"/>
    <mergeCell ref="C15:C16"/>
    <mergeCell ref="D15:D16"/>
    <mergeCell ref="E15:E16"/>
    <mergeCell ref="F15:F16"/>
    <mergeCell ref="M17:M18"/>
    <mergeCell ref="N17:N18"/>
    <mergeCell ref="O17:O18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F13:F14"/>
    <mergeCell ref="M11:M12"/>
    <mergeCell ref="N11:N12"/>
    <mergeCell ref="O11:O12"/>
    <mergeCell ref="M13:M14"/>
    <mergeCell ref="N13:N14"/>
    <mergeCell ref="O13:O14"/>
    <mergeCell ref="P11:P12"/>
    <mergeCell ref="Q11:Q12"/>
    <mergeCell ref="R11:R12"/>
    <mergeCell ref="G11:G12"/>
    <mergeCell ref="H11:H12"/>
    <mergeCell ref="I11:I12"/>
    <mergeCell ref="J11:J12"/>
    <mergeCell ref="K11:K12"/>
    <mergeCell ref="L11:L12"/>
    <mergeCell ref="A11:A12"/>
    <mergeCell ref="B11:B12"/>
    <mergeCell ref="C11:C12"/>
    <mergeCell ref="D11:D12"/>
    <mergeCell ref="E11:E12"/>
    <mergeCell ref="F11:F12"/>
    <mergeCell ref="I9:I10"/>
    <mergeCell ref="J9:J10"/>
    <mergeCell ref="K9:K10"/>
    <mergeCell ref="A9:A10"/>
    <mergeCell ref="B9:B10"/>
    <mergeCell ref="C9:C10"/>
    <mergeCell ref="E9:E10"/>
    <mergeCell ref="F9:F10"/>
    <mergeCell ref="G9:G10"/>
    <mergeCell ref="H9:H10"/>
    <mergeCell ref="O9:O10"/>
    <mergeCell ref="P9:P10"/>
    <mergeCell ref="G1:L1"/>
    <mergeCell ref="H2:K2"/>
    <mergeCell ref="P5:R5"/>
    <mergeCell ref="Q9:Q10"/>
    <mergeCell ref="R9:R10"/>
    <mergeCell ref="L9:L10"/>
    <mergeCell ref="M9:M10"/>
    <mergeCell ref="N9:N10"/>
    <mergeCell ref="A6:A8"/>
    <mergeCell ref="B6:B8"/>
    <mergeCell ref="C6:E6"/>
    <mergeCell ref="H6:N6"/>
    <mergeCell ref="P6:R7"/>
    <mergeCell ref="C7:C8"/>
    <mergeCell ref="E7:E8"/>
    <mergeCell ref="G7:I7"/>
    <mergeCell ref="J7:L7"/>
    <mergeCell ref="M7:O7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78266-FEBF-490F-A87A-1889CF06D109}">
  <sheetPr>
    <pageSetUpPr fitToPage="1"/>
  </sheetPr>
  <dimension ref="A1:R35"/>
  <sheetViews>
    <sheetView zoomScaleNormal="100" workbookViewId="0"/>
  </sheetViews>
  <sheetFormatPr defaultRowHeight="13.5" x14ac:dyDescent="0.15"/>
  <cols>
    <col min="1" max="1" width="8.125" style="17" customWidth="1"/>
    <col min="2" max="2" width="7.5" style="17" customWidth="1"/>
    <col min="3" max="4" width="7.625" style="17" customWidth="1"/>
    <col min="5" max="10" width="7.5" style="17" customWidth="1"/>
    <col min="11" max="12" width="7.625" style="17" customWidth="1"/>
    <col min="13" max="16" width="7.5" style="17" customWidth="1"/>
    <col min="17" max="17" width="8.125" style="17" customWidth="1"/>
    <col min="18" max="18" width="9" style="17" customWidth="1"/>
    <col min="19" max="16384" width="9" style="17"/>
  </cols>
  <sheetData>
    <row r="1" spans="1:18" ht="13.7" customHeight="1" x14ac:dyDescent="0.15">
      <c r="A1" s="16"/>
      <c r="B1" s="16"/>
      <c r="C1" s="16"/>
      <c r="D1" s="16"/>
      <c r="E1" s="16"/>
      <c r="F1" s="16"/>
      <c r="G1" s="71" t="s">
        <v>0</v>
      </c>
      <c r="H1" s="71"/>
      <c r="I1" s="71"/>
      <c r="J1" s="71"/>
      <c r="K1" s="71"/>
      <c r="L1" s="71"/>
      <c r="M1" s="16"/>
      <c r="N1" s="16"/>
      <c r="O1" s="16"/>
      <c r="P1" s="16"/>
      <c r="Q1" s="16"/>
    </row>
    <row r="2" spans="1:18" x14ac:dyDescent="0.15">
      <c r="A2" s="16"/>
      <c r="B2" s="16"/>
      <c r="C2" s="16"/>
      <c r="D2" s="16"/>
      <c r="E2" s="16"/>
      <c r="F2" s="16"/>
      <c r="G2" s="16"/>
      <c r="H2" s="72" t="s">
        <v>45</v>
      </c>
      <c r="I2" s="72"/>
      <c r="J2" s="72"/>
      <c r="K2" s="72"/>
      <c r="L2" s="16"/>
      <c r="M2" s="16"/>
      <c r="N2" s="16"/>
      <c r="O2" s="16"/>
      <c r="P2" s="16"/>
      <c r="Q2" s="16"/>
    </row>
    <row r="3" spans="1:18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18" x14ac:dyDescent="0.1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8" ht="14.25" thickBot="1" x14ac:dyDescent="0.2">
      <c r="A5" s="16"/>
      <c r="B5" s="18" t="s">
        <v>1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73" t="s">
        <v>2</v>
      </c>
      <c r="Q5" s="73"/>
      <c r="R5" s="73"/>
    </row>
    <row r="6" spans="1:18" x14ac:dyDescent="0.15">
      <c r="A6" s="58" t="s">
        <v>3</v>
      </c>
      <c r="B6" s="60" t="s">
        <v>4</v>
      </c>
      <c r="C6" s="60" t="s">
        <v>5</v>
      </c>
      <c r="D6" s="60"/>
      <c r="E6" s="60"/>
      <c r="F6" s="19" t="s">
        <v>4</v>
      </c>
      <c r="G6" s="20"/>
      <c r="H6" s="62" t="s">
        <v>6</v>
      </c>
      <c r="I6" s="63"/>
      <c r="J6" s="63"/>
      <c r="K6" s="63"/>
      <c r="L6" s="63"/>
      <c r="M6" s="63"/>
      <c r="N6" s="64"/>
      <c r="O6" s="21"/>
      <c r="P6" s="65" t="s">
        <v>7</v>
      </c>
      <c r="Q6" s="65"/>
      <c r="R6" s="66"/>
    </row>
    <row r="7" spans="1:18" x14ac:dyDescent="0.15">
      <c r="A7" s="59"/>
      <c r="B7" s="61"/>
      <c r="C7" s="61" t="s">
        <v>8</v>
      </c>
      <c r="D7" s="31" t="s">
        <v>9</v>
      </c>
      <c r="E7" s="61" t="s">
        <v>10</v>
      </c>
      <c r="F7" s="22" t="s">
        <v>11</v>
      </c>
      <c r="G7" s="61" t="s">
        <v>12</v>
      </c>
      <c r="H7" s="61"/>
      <c r="I7" s="61"/>
      <c r="J7" s="61" t="s">
        <v>13</v>
      </c>
      <c r="K7" s="61"/>
      <c r="L7" s="61"/>
      <c r="M7" s="61" t="s">
        <v>14</v>
      </c>
      <c r="N7" s="61"/>
      <c r="O7" s="61"/>
      <c r="P7" s="67"/>
      <c r="Q7" s="67"/>
      <c r="R7" s="68"/>
    </row>
    <row r="8" spans="1:18" x14ac:dyDescent="0.15">
      <c r="A8" s="59"/>
      <c r="B8" s="61"/>
      <c r="C8" s="61"/>
      <c r="D8" s="31" t="s">
        <v>15</v>
      </c>
      <c r="E8" s="67"/>
      <c r="F8" s="23" t="s">
        <v>16</v>
      </c>
      <c r="G8" s="31" t="s">
        <v>17</v>
      </c>
      <c r="H8" s="31" t="s">
        <v>18</v>
      </c>
      <c r="I8" s="31" t="s">
        <v>19</v>
      </c>
      <c r="J8" s="31" t="s">
        <v>17</v>
      </c>
      <c r="K8" s="31" t="s">
        <v>18</v>
      </c>
      <c r="L8" s="31" t="s">
        <v>19</v>
      </c>
      <c r="M8" s="31" t="s">
        <v>17</v>
      </c>
      <c r="N8" s="31" t="s">
        <v>18</v>
      </c>
      <c r="O8" s="31" t="s">
        <v>19</v>
      </c>
      <c r="P8" s="31" t="s">
        <v>17</v>
      </c>
      <c r="Q8" s="31" t="s">
        <v>18</v>
      </c>
      <c r="R8" s="24" t="s">
        <v>20</v>
      </c>
    </row>
    <row r="9" spans="1:18" x14ac:dyDescent="0.15">
      <c r="A9" s="59" t="s">
        <v>21</v>
      </c>
      <c r="B9" s="69">
        <f>SUM(B11:B26)</f>
        <v>117730</v>
      </c>
      <c r="C9" s="69">
        <v>8752</v>
      </c>
      <c r="D9" s="25">
        <v>1185</v>
      </c>
      <c r="E9" s="69">
        <f>SUM(C9:D10)</f>
        <v>10561</v>
      </c>
      <c r="F9" s="69">
        <f>B9+E9</f>
        <v>128291</v>
      </c>
      <c r="G9" s="69">
        <f t="shared" ref="G9:R9" si="0">SUM(G11:G26)</f>
        <v>12637</v>
      </c>
      <c r="H9" s="69">
        <f t="shared" si="0"/>
        <v>56540</v>
      </c>
      <c r="I9" s="69">
        <f t="shared" si="0"/>
        <v>69177</v>
      </c>
      <c r="J9" s="69">
        <f t="shared" si="0"/>
        <v>16991</v>
      </c>
      <c r="K9" s="69">
        <f t="shared" si="0"/>
        <v>69051</v>
      </c>
      <c r="L9" s="69">
        <f t="shared" si="0"/>
        <v>86042</v>
      </c>
      <c r="M9" s="69">
        <f t="shared" si="0"/>
        <v>226</v>
      </c>
      <c r="N9" s="69">
        <f t="shared" si="0"/>
        <v>2030</v>
      </c>
      <c r="O9" s="69">
        <f t="shared" si="0"/>
        <v>2256</v>
      </c>
      <c r="P9" s="69">
        <f t="shared" si="0"/>
        <v>29854</v>
      </c>
      <c r="Q9" s="69">
        <f t="shared" si="0"/>
        <v>127621</v>
      </c>
      <c r="R9" s="74">
        <f t="shared" si="0"/>
        <v>157475</v>
      </c>
    </row>
    <row r="10" spans="1:18" x14ac:dyDescent="0.15">
      <c r="A10" s="59"/>
      <c r="B10" s="70"/>
      <c r="C10" s="70"/>
      <c r="D10" s="25">
        <v>624</v>
      </c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4"/>
    </row>
    <row r="11" spans="1:18" x14ac:dyDescent="0.15">
      <c r="A11" s="59" t="s">
        <v>22</v>
      </c>
      <c r="B11" s="69">
        <v>1164</v>
      </c>
      <c r="C11" s="75"/>
      <c r="D11" s="75"/>
      <c r="E11" s="75"/>
      <c r="F11" s="69">
        <f>B11</f>
        <v>1164</v>
      </c>
      <c r="G11" s="69">
        <v>21</v>
      </c>
      <c r="H11" s="75">
        <v>1074</v>
      </c>
      <c r="I11" s="75">
        <f>SUM(G11:H12)</f>
        <v>1095</v>
      </c>
      <c r="J11" s="75">
        <v>0</v>
      </c>
      <c r="K11" s="75">
        <v>486</v>
      </c>
      <c r="L11" s="75">
        <f>SUM(J11:K12)</f>
        <v>486</v>
      </c>
      <c r="M11" s="75">
        <v>22</v>
      </c>
      <c r="N11" s="75">
        <v>348</v>
      </c>
      <c r="O11" s="75">
        <f>SUM(M11:N12)</f>
        <v>370</v>
      </c>
      <c r="P11" s="75">
        <f>G11+J11+M11</f>
        <v>43</v>
      </c>
      <c r="Q11" s="75">
        <f>H11+K11+N11</f>
        <v>1908</v>
      </c>
      <c r="R11" s="76">
        <f>SUM(P11:Q12)</f>
        <v>1951</v>
      </c>
    </row>
    <row r="12" spans="1:18" x14ac:dyDescent="0.15">
      <c r="A12" s="59"/>
      <c r="B12" s="70"/>
      <c r="C12" s="75"/>
      <c r="D12" s="75"/>
      <c r="E12" s="75"/>
      <c r="F12" s="70"/>
      <c r="G12" s="70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7"/>
    </row>
    <row r="13" spans="1:18" x14ac:dyDescent="0.15">
      <c r="A13" s="59" t="s">
        <v>23</v>
      </c>
      <c r="B13" s="75">
        <v>5311</v>
      </c>
      <c r="C13" s="75"/>
      <c r="D13" s="75"/>
      <c r="E13" s="75"/>
      <c r="F13" s="69">
        <f>B13</f>
        <v>5311</v>
      </c>
      <c r="G13" s="69">
        <v>915</v>
      </c>
      <c r="H13" s="75">
        <v>4252</v>
      </c>
      <c r="I13" s="75">
        <f>SUM(G13:H14)</f>
        <v>5167</v>
      </c>
      <c r="J13" s="75">
        <v>0</v>
      </c>
      <c r="K13" s="75">
        <v>6426</v>
      </c>
      <c r="L13" s="75">
        <f>SUM(J13:K14)</f>
        <v>6426</v>
      </c>
      <c r="M13" s="75">
        <v>3</v>
      </c>
      <c r="N13" s="75">
        <v>133</v>
      </c>
      <c r="O13" s="75">
        <f>SUM(M13:N14)</f>
        <v>136</v>
      </c>
      <c r="P13" s="75">
        <f>G13+J13+M13</f>
        <v>918</v>
      </c>
      <c r="Q13" s="75">
        <f>H13+K13+N13</f>
        <v>10811</v>
      </c>
      <c r="R13" s="76">
        <f>SUM(P13:Q14)</f>
        <v>11729</v>
      </c>
    </row>
    <row r="14" spans="1:18" x14ac:dyDescent="0.15">
      <c r="A14" s="59"/>
      <c r="B14" s="75"/>
      <c r="C14" s="75"/>
      <c r="D14" s="75"/>
      <c r="E14" s="75"/>
      <c r="F14" s="70"/>
      <c r="G14" s="70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7"/>
    </row>
    <row r="15" spans="1:18" x14ac:dyDescent="0.15">
      <c r="A15" s="59" t="s">
        <v>24</v>
      </c>
      <c r="B15" s="75">
        <v>32332</v>
      </c>
      <c r="C15" s="75"/>
      <c r="D15" s="75"/>
      <c r="E15" s="75"/>
      <c r="F15" s="69">
        <f>B15</f>
        <v>32332</v>
      </c>
      <c r="G15" s="69">
        <v>5119</v>
      </c>
      <c r="H15" s="75">
        <v>15257</v>
      </c>
      <c r="I15" s="75">
        <f>SUM(G15:H16)</f>
        <v>20376</v>
      </c>
      <c r="J15" s="75">
        <v>3867</v>
      </c>
      <c r="K15" s="75">
        <v>13910</v>
      </c>
      <c r="L15" s="75">
        <f>SUM(J15:K16)</f>
        <v>17777</v>
      </c>
      <c r="M15" s="75">
        <v>54</v>
      </c>
      <c r="N15" s="75">
        <v>647</v>
      </c>
      <c r="O15" s="75">
        <f>SUM(M15:N16)</f>
        <v>701</v>
      </c>
      <c r="P15" s="75">
        <f>G15+J15+M15</f>
        <v>9040</v>
      </c>
      <c r="Q15" s="75">
        <f>H15+K15+N15</f>
        <v>29814</v>
      </c>
      <c r="R15" s="76">
        <f>SUM(P15:Q16)</f>
        <v>38854</v>
      </c>
    </row>
    <row r="16" spans="1:18" x14ac:dyDescent="0.15">
      <c r="A16" s="59"/>
      <c r="B16" s="75"/>
      <c r="C16" s="75"/>
      <c r="D16" s="75"/>
      <c r="E16" s="75"/>
      <c r="F16" s="70"/>
      <c r="G16" s="70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7"/>
    </row>
    <row r="17" spans="1:18" x14ac:dyDescent="0.15">
      <c r="A17" s="59" t="s">
        <v>25</v>
      </c>
      <c r="B17" s="75">
        <v>27647</v>
      </c>
      <c r="C17" s="75"/>
      <c r="D17" s="75"/>
      <c r="E17" s="75"/>
      <c r="F17" s="69">
        <f>B17</f>
        <v>27647</v>
      </c>
      <c r="G17" s="69">
        <v>2506</v>
      </c>
      <c r="H17" s="75">
        <v>10815</v>
      </c>
      <c r="I17" s="75">
        <f>SUM(G17:H18)</f>
        <v>13321</v>
      </c>
      <c r="J17" s="75">
        <v>1913</v>
      </c>
      <c r="K17" s="75">
        <v>17962</v>
      </c>
      <c r="L17" s="75">
        <f>SUM(J17:K18)</f>
        <v>19875</v>
      </c>
      <c r="M17" s="75">
        <v>49</v>
      </c>
      <c r="N17" s="75">
        <v>177</v>
      </c>
      <c r="O17" s="75">
        <f>SUM(M17:N18)</f>
        <v>226</v>
      </c>
      <c r="P17" s="75">
        <f>G17+J17+M17</f>
        <v>4468</v>
      </c>
      <c r="Q17" s="75">
        <f>H17+K17+N17</f>
        <v>28954</v>
      </c>
      <c r="R17" s="76">
        <f>SUM(P17:Q18)</f>
        <v>33422</v>
      </c>
    </row>
    <row r="18" spans="1:18" x14ac:dyDescent="0.15">
      <c r="A18" s="59"/>
      <c r="B18" s="75"/>
      <c r="C18" s="75"/>
      <c r="D18" s="75"/>
      <c r="E18" s="75"/>
      <c r="F18" s="70"/>
      <c r="G18" s="70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7"/>
    </row>
    <row r="19" spans="1:18" x14ac:dyDescent="0.15">
      <c r="A19" s="59" t="s">
        <v>26</v>
      </c>
      <c r="B19" s="75">
        <v>17088</v>
      </c>
      <c r="C19" s="75"/>
      <c r="D19" s="75"/>
      <c r="E19" s="75"/>
      <c r="F19" s="69">
        <f>B19</f>
        <v>17088</v>
      </c>
      <c r="G19" s="69">
        <v>1154</v>
      </c>
      <c r="H19" s="75">
        <v>12704</v>
      </c>
      <c r="I19" s="75">
        <f>SUM(G19:H20)</f>
        <v>13858</v>
      </c>
      <c r="J19" s="75">
        <v>9569</v>
      </c>
      <c r="K19" s="75">
        <v>8126</v>
      </c>
      <c r="L19" s="75">
        <f>SUM(J19:K20)</f>
        <v>17695</v>
      </c>
      <c r="M19" s="75">
        <v>18</v>
      </c>
      <c r="N19" s="75">
        <v>205</v>
      </c>
      <c r="O19" s="75">
        <f>SUM(M19:N20)</f>
        <v>223</v>
      </c>
      <c r="P19" s="75">
        <f>G19+J19+M19</f>
        <v>10741</v>
      </c>
      <c r="Q19" s="75">
        <f>H19+K19+N19</f>
        <v>21035</v>
      </c>
      <c r="R19" s="76">
        <f>SUM(P19:Q20)</f>
        <v>31776</v>
      </c>
    </row>
    <row r="20" spans="1:18" x14ac:dyDescent="0.15">
      <c r="A20" s="59"/>
      <c r="B20" s="75"/>
      <c r="C20" s="75"/>
      <c r="D20" s="75"/>
      <c r="E20" s="75"/>
      <c r="F20" s="70"/>
      <c r="G20" s="70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7"/>
    </row>
    <row r="21" spans="1:18" x14ac:dyDescent="0.15">
      <c r="A21" s="59" t="s">
        <v>27</v>
      </c>
      <c r="B21" s="75">
        <v>19012</v>
      </c>
      <c r="C21" s="75"/>
      <c r="D21" s="75"/>
      <c r="E21" s="75"/>
      <c r="F21" s="69">
        <f>B21</f>
        <v>19012</v>
      </c>
      <c r="G21" s="69">
        <v>1470</v>
      </c>
      <c r="H21" s="75">
        <v>5460</v>
      </c>
      <c r="I21" s="75">
        <f>SUM(G21:H22)</f>
        <v>6930</v>
      </c>
      <c r="J21" s="75">
        <v>1352</v>
      </c>
      <c r="K21" s="75">
        <v>12979</v>
      </c>
      <c r="L21" s="75">
        <f>SUM(J21:K22)</f>
        <v>14331</v>
      </c>
      <c r="M21" s="75">
        <v>56</v>
      </c>
      <c r="N21" s="75">
        <v>193</v>
      </c>
      <c r="O21" s="75">
        <f>SUM(M21:N22)</f>
        <v>249</v>
      </c>
      <c r="P21" s="75">
        <f>G21+J21+M21</f>
        <v>2878</v>
      </c>
      <c r="Q21" s="75">
        <f>H21+K21+N21</f>
        <v>18632</v>
      </c>
      <c r="R21" s="76">
        <f>SUM(P21:Q22)</f>
        <v>21510</v>
      </c>
    </row>
    <row r="22" spans="1:18" x14ac:dyDescent="0.15">
      <c r="A22" s="59"/>
      <c r="B22" s="75"/>
      <c r="C22" s="75"/>
      <c r="D22" s="75"/>
      <c r="E22" s="75"/>
      <c r="F22" s="70"/>
      <c r="G22" s="70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7"/>
    </row>
    <row r="23" spans="1:18" x14ac:dyDescent="0.15">
      <c r="A23" s="59" t="s">
        <v>28</v>
      </c>
      <c r="B23" s="75">
        <v>1508</v>
      </c>
      <c r="C23" s="75"/>
      <c r="D23" s="75"/>
      <c r="E23" s="75"/>
      <c r="F23" s="69">
        <f>B23</f>
        <v>1508</v>
      </c>
      <c r="G23" s="69">
        <v>444</v>
      </c>
      <c r="H23" s="75">
        <v>1894</v>
      </c>
      <c r="I23" s="75">
        <f>SUM(G23:H24)</f>
        <v>2338</v>
      </c>
      <c r="J23" s="75">
        <v>0</v>
      </c>
      <c r="K23" s="75">
        <v>0</v>
      </c>
      <c r="L23" s="75">
        <f>SUM(J23:K24)</f>
        <v>0</v>
      </c>
      <c r="M23" s="75">
        <v>14</v>
      </c>
      <c r="N23" s="75">
        <v>164</v>
      </c>
      <c r="O23" s="75">
        <f>SUM(M23:N24)</f>
        <v>178</v>
      </c>
      <c r="P23" s="75">
        <f>G23+J23+M23</f>
        <v>458</v>
      </c>
      <c r="Q23" s="75">
        <f>H23+K23+N23</f>
        <v>2058</v>
      </c>
      <c r="R23" s="76">
        <f>SUM(P23:Q24)</f>
        <v>2516</v>
      </c>
    </row>
    <row r="24" spans="1:18" x14ac:dyDescent="0.15">
      <c r="A24" s="59"/>
      <c r="B24" s="75"/>
      <c r="C24" s="75"/>
      <c r="D24" s="75"/>
      <c r="E24" s="75"/>
      <c r="F24" s="70"/>
      <c r="G24" s="70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7"/>
    </row>
    <row r="25" spans="1:18" x14ac:dyDescent="0.15">
      <c r="A25" s="59" t="s">
        <v>29</v>
      </c>
      <c r="B25" s="75">
        <v>13668</v>
      </c>
      <c r="C25" s="75"/>
      <c r="D25" s="75"/>
      <c r="E25" s="75"/>
      <c r="F25" s="75">
        <f>B25</f>
        <v>13668</v>
      </c>
      <c r="G25" s="69">
        <v>1008</v>
      </c>
      <c r="H25" s="75">
        <v>5084</v>
      </c>
      <c r="I25" s="69">
        <f>SUM(G25:H26)</f>
        <v>6092</v>
      </c>
      <c r="J25" s="75">
        <v>290</v>
      </c>
      <c r="K25" s="75">
        <v>9162</v>
      </c>
      <c r="L25" s="69">
        <f>SUM(J25:K26)</f>
        <v>9452</v>
      </c>
      <c r="M25" s="75">
        <v>10</v>
      </c>
      <c r="N25" s="75">
        <v>163</v>
      </c>
      <c r="O25" s="69">
        <f>SUM(M25:N26)</f>
        <v>173</v>
      </c>
      <c r="P25" s="75">
        <f>G25+J25+M25</f>
        <v>1308</v>
      </c>
      <c r="Q25" s="75">
        <f>H25+K25+N25</f>
        <v>14409</v>
      </c>
      <c r="R25" s="74">
        <f>SUM(P25:Q26)</f>
        <v>15717</v>
      </c>
    </row>
    <row r="26" spans="1:18" ht="14.25" thickBot="1" x14ac:dyDescent="0.2">
      <c r="A26" s="78"/>
      <c r="B26" s="79"/>
      <c r="C26" s="79"/>
      <c r="D26" s="79"/>
      <c r="E26" s="79"/>
      <c r="F26" s="79"/>
      <c r="G26" s="80"/>
      <c r="H26" s="79"/>
      <c r="I26" s="80"/>
      <c r="J26" s="79"/>
      <c r="K26" s="79"/>
      <c r="L26" s="80"/>
      <c r="M26" s="79"/>
      <c r="N26" s="79"/>
      <c r="O26" s="80"/>
      <c r="P26" s="79"/>
      <c r="Q26" s="79"/>
      <c r="R26" s="81"/>
    </row>
    <row r="27" spans="1:18" x14ac:dyDescent="0.15">
      <c r="A27" s="16"/>
      <c r="B27" s="2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1:18" x14ac:dyDescent="0.1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8" ht="13.7" customHeight="1" x14ac:dyDescent="0.15">
      <c r="A29" s="16"/>
      <c r="B29" s="16" t="s">
        <v>32</v>
      </c>
      <c r="C29" s="82" t="s">
        <v>33</v>
      </c>
      <c r="D29" s="82"/>
      <c r="E29" s="86">
        <v>132413</v>
      </c>
      <c r="F29" s="83" t="s">
        <v>34</v>
      </c>
      <c r="G29" s="84"/>
      <c r="H29" s="27">
        <f>B9/E29</f>
        <v>0.88911209624432641</v>
      </c>
      <c r="I29" s="16"/>
      <c r="J29" s="28" t="s">
        <v>35</v>
      </c>
      <c r="K29" s="82" t="s">
        <v>36</v>
      </c>
      <c r="L29" s="82"/>
      <c r="M29" s="87">
        <v>58972</v>
      </c>
      <c r="N29" s="29" t="s">
        <v>34</v>
      </c>
      <c r="O29" s="30"/>
      <c r="P29" s="27">
        <f>H9/M29</f>
        <v>0.95876008953401615</v>
      </c>
      <c r="Q29" s="85"/>
      <c r="R29" s="85"/>
    </row>
    <row r="30" spans="1:18" x14ac:dyDescent="0.1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8" ht="13.7" customHeight="1" x14ac:dyDescent="0.15">
      <c r="A31" s="16"/>
      <c r="B31" s="16"/>
      <c r="C31" s="82" t="s">
        <v>37</v>
      </c>
      <c r="D31" s="82"/>
      <c r="E31" s="88">
        <v>112675</v>
      </c>
      <c r="F31" s="83" t="s">
        <v>34</v>
      </c>
      <c r="G31" s="84"/>
      <c r="H31" s="27">
        <f>B9/E31</f>
        <v>1.04486354559574</v>
      </c>
      <c r="I31" s="16"/>
      <c r="J31" s="28" t="s">
        <v>38</v>
      </c>
      <c r="K31" s="82" t="s">
        <v>36</v>
      </c>
      <c r="L31" s="82"/>
      <c r="M31" s="88">
        <v>62988</v>
      </c>
      <c r="N31" s="29" t="s">
        <v>34</v>
      </c>
      <c r="O31" s="30"/>
      <c r="P31" s="27">
        <f>H9/M31</f>
        <v>0.89763129484981263</v>
      </c>
      <c r="Q31" s="16"/>
    </row>
    <row r="32" spans="1:18" x14ac:dyDescent="0.1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1:17" ht="13.7" customHeight="1" x14ac:dyDescent="0.15">
      <c r="A33" s="16"/>
      <c r="B33" s="16"/>
      <c r="C33" s="82" t="s">
        <v>39</v>
      </c>
      <c r="D33" s="82"/>
      <c r="E33" s="87">
        <v>132214</v>
      </c>
      <c r="F33" s="83" t="s">
        <v>34</v>
      </c>
      <c r="G33" s="84"/>
      <c r="H33" s="27">
        <f>Q9/E33</f>
        <v>0.96526086496135055</v>
      </c>
      <c r="I33" s="16"/>
      <c r="J33" s="16"/>
      <c r="K33" s="16"/>
      <c r="L33" s="16"/>
      <c r="M33" s="16"/>
      <c r="N33" s="16"/>
      <c r="O33" s="16"/>
      <c r="P33" s="16"/>
      <c r="Q33" s="16"/>
    </row>
    <row r="34" spans="1:17" x14ac:dyDescent="0.1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1:17" ht="13.7" customHeight="1" x14ac:dyDescent="0.15">
      <c r="A35" s="16"/>
      <c r="B35" s="16"/>
      <c r="C35" s="82" t="s">
        <v>40</v>
      </c>
      <c r="D35" s="82"/>
      <c r="E35" s="88">
        <v>126589</v>
      </c>
      <c r="F35" s="83" t="s">
        <v>34</v>
      </c>
      <c r="G35" s="84"/>
      <c r="H35" s="27">
        <f>Q9/E35</f>
        <v>1.0081523671093064</v>
      </c>
      <c r="I35" s="16"/>
      <c r="J35" s="16"/>
      <c r="K35" s="16"/>
      <c r="L35" s="16"/>
      <c r="M35" s="16"/>
      <c r="N35" s="16"/>
      <c r="O35" s="16"/>
      <c r="P35" s="16"/>
      <c r="Q35" s="16"/>
    </row>
  </sheetData>
  <mergeCells count="185">
    <mergeCell ref="C33:D33"/>
    <mergeCell ref="F33:G33"/>
    <mergeCell ref="C35:D35"/>
    <mergeCell ref="F35:G35"/>
    <mergeCell ref="C29:D29"/>
    <mergeCell ref="F29:G29"/>
    <mergeCell ref="K29:L29"/>
    <mergeCell ref="Q29:R29"/>
    <mergeCell ref="C31:D31"/>
    <mergeCell ref="F31:G31"/>
    <mergeCell ref="K31:L31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A25:A26"/>
    <mergeCell ref="B25:B26"/>
    <mergeCell ref="C25:C26"/>
    <mergeCell ref="D25:D26"/>
    <mergeCell ref="E25:E26"/>
    <mergeCell ref="F25:F26"/>
    <mergeCell ref="M23:M24"/>
    <mergeCell ref="N23:N24"/>
    <mergeCell ref="O23:O24"/>
    <mergeCell ref="A23:A24"/>
    <mergeCell ref="B23:B24"/>
    <mergeCell ref="C23:C24"/>
    <mergeCell ref="D23:D24"/>
    <mergeCell ref="E23:E24"/>
    <mergeCell ref="F23:F24"/>
    <mergeCell ref="M25:M26"/>
    <mergeCell ref="N25:N26"/>
    <mergeCell ref="O25:O26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A21:A22"/>
    <mergeCell ref="B21:B22"/>
    <mergeCell ref="C21:C22"/>
    <mergeCell ref="D21:D22"/>
    <mergeCell ref="E21:E22"/>
    <mergeCell ref="F21:F22"/>
    <mergeCell ref="M19:M20"/>
    <mergeCell ref="N19:N20"/>
    <mergeCell ref="O19:O20"/>
    <mergeCell ref="A19:A20"/>
    <mergeCell ref="B19:B20"/>
    <mergeCell ref="C19:C20"/>
    <mergeCell ref="D19:D20"/>
    <mergeCell ref="E19:E20"/>
    <mergeCell ref="F19:F20"/>
    <mergeCell ref="M21:M22"/>
    <mergeCell ref="N21:N22"/>
    <mergeCell ref="O21:O22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A17:A18"/>
    <mergeCell ref="B17:B18"/>
    <mergeCell ref="C17:C18"/>
    <mergeCell ref="D17:D18"/>
    <mergeCell ref="E17:E18"/>
    <mergeCell ref="F17:F18"/>
    <mergeCell ref="M15:M16"/>
    <mergeCell ref="N15:N16"/>
    <mergeCell ref="O15:O16"/>
    <mergeCell ref="A15:A16"/>
    <mergeCell ref="B15:B16"/>
    <mergeCell ref="C15:C16"/>
    <mergeCell ref="D15:D16"/>
    <mergeCell ref="E15:E16"/>
    <mergeCell ref="F15:F16"/>
    <mergeCell ref="M17:M18"/>
    <mergeCell ref="N17:N18"/>
    <mergeCell ref="O17:O18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F13:F14"/>
    <mergeCell ref="M11:M12"/>
    <mergeCell ref="N11:N12"/>
    <mergeCell ref="O11:O12"/>
    <mergeCell ref="M13:M14"/>
    <mergeCell ref="N13:N14"/>
    <mergeCell ref="O13:O14"/>
    <mergeCell ref="P11:P12"/>
    <mergeCell ref="Q11:Q12"/>
    <mergeCell ref="R11:R12"/>
    <mergeCell ref="G11:G12"/>
    <mergeCell ref="H11:H12"/>
    <mergeCell ref="I11:I12"/>
    <mergeCell ref="J11:J12"/>
    <mergeCell ref="K11:K12"/>
    <mergeCell ref="L11:L12"/>
    <mergeCell ref="A11:A12"/>
    <mergeCell ref="B11:B12"/>
    <mergeCell ref="C11:C12"/>
    <mergeCell ref="D11:D12"/>
    <mergeCell ref="E11:E12"/>
    <mergeCell ref="F11:F12"/>
    <mergeCell ref="I9:I10"/>
    <mergeCell ref="J9:J10"/>
    <mergeCell ref="K9:K10"/>
    <mergeCell ref="A9:A10"/>
    <mergeCell ref="B9:B10"/>
    <mergeCell ref="C9:C10"/>
    <mergeCell ref="E9:E10"/>
    <mergeCell ref="F9:F10"/>
    <mergeCell ref="G9:G10"/>
    <mergeCell ref="H9:H10"/>
    <mergeCell ref="O9:O10"/>
    <mergeCell ref="P9:P10"/>
    <mergeCell ref="G1:L1"/>
    <mergeCell ref="H2:K2"/>
    <mergeCell ref="P5:R5"/>
    <mergeCell ref="Q9:Q10"/>
    <mergeCell ref="R9:R10"/>
    <mergeCell ref="L9:L10"/>
    <mergeCell ref="M9:M10"/>
    <mergeCell ref="N9:N10"/>
    <mergeCell ref="A6:A8"/>
    <mergeCell ref="B6:B8"/>
    <mergeCell ref="C6:E6"/>
    <mergeCell ref="H6:N6"/>
    <mergeCell ref="P6:R7"/>
    <mergeCell ref="C7:C8"/>
    <mergeCell ref="E7:E8"/>
    <mergeCell ref="G7:I7"/>
    <mergeCell ref="J7:L7"/>
    <mergeCell ref="M7:O7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6B18B-64C8-4654-9363-77B74B33869E}">
  <sheetPr>
    <pageSetUpPr fitToPage="1"/>
  </sheetPr>
  <dimension ref="A1:R35"/>
  <sheetViews>
    <sheetView zoomScaleNormal="100" workbookViewId="0"/>
  </sheetViews>
  <sheetFormatPr defaultRowHeight="13.5" x14ac:dyDescent="0.15"/>
  <cols>
    <col min="1" max="1" width="8.125" style="17" customWidth="1"/>
    <col min="2" max="2" width="7.5" style="17" customWidth="1"/>
    <col min="3" max="4" width="7.625" style="17" customWidth="1"/>
    <col min="5" max="10" width="7.5" style="17" customWidth="1"/>
    <col min="11" max="12" width="7.625" style="17" customWidth="1"/>
    <col min="13" max="16" width="7.5" style="17" customWidth="1"/>
    <col min="17" max="17" width="8.125" style="17" customWidth="1"/>
    <col min="18" max="18" width="9" style="17" customWidth="1"/>
    <col min="19" max="16384" width="9" style="17"/>
  </cols>
  <sheetData>
    <row r="1" spans="1:18" ht="13.7" customHeight="1" x14ac:dyDescent="0.15">
      <c r="A1" s="16"/>
      <c r="B1" s="16"/>
      <c r="C1" s="16"/>
      <c r="D1" s="16"/>
      <c r="E1" s="16"/>
      <c r="F1" s="16"/>
      <c r="G1" s="71" t="s">
        <v>0</v>
      </c>
      <c r="H1" s="71"/>
      <c r="I1" s="71"/>
      <c r="J1" s="71"/>
      <c r="K1" s="71"/>
      <c r="L1" s="71"/>
      <c r="M1" s="16"/>
      <c r="N1" s="16"/>
      <c r="O1" s="16"/>
      <c r="P1" s="16"/>
      <c r="Q1" s="16"/>
    </row>
    <row r="2" spans="1:18" x14ac:dyDescent="0.15">
      <c r="A2" s="16"/>
      <c r="B2" s="16"/>
      <c r="C2" s="16"/>
      <c r="D2" s="16"/>
      <c r="E2" s="16"/>
      <c r="F2" s="16"/>
      <c r="G2" s="16"/>
      <c r="H2" s="72" t="s">
        <v>46</v>
      </c>
      <c r="I2" s="72"/>
      <c r="J2" s="72"/>
      <c r="K2" s="72"/>
      <c r="L2" s="16"/>
      <c r="M2" s="16"/>
      <c r="N2" s="16"/>
      <c r="O2" s="16"/>
      <c r="P2" s="16"/>
      <c r="Q2" s="16"/>
    </row>
    <row r="3" spans="1:18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18" x14ac:dyDescent="0.1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8" ht="14.25" thickBot="1" x14ac:dyDescent="0.2">
      <c r="A5" s="16"/>
      <c r="B5" s="18" t="s">
        <v>1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73" t="s">
        <v>2</v>
      </c>
      <c r="Q5" s="73"/>
      <c r="R5" s="73"/>
    </row>
    <row r="6" spans="1:18" x14ac:dyDescent="0.15">
      <c r="A6" s="58" t="s">
        <v>3</v>
      </c>
      <c r="B6" s="60" t="s">
        <v>4</v>
      </c>
      <c r="C6" s="60" t="s">
        <v>5</v>
      </c>
      <c r="D6" s="60"/>
      <c r="E6" s="60"/>
      <c r="F6" s="19" t="s">
        <v>4</v>
      </c>
      <c r="G6" s="20"/>
      <c r="H6" s="62" t="s">
        <v>6</v>
      </c>
      <c r="I6" s="63"/>
      <c r="J6" s="63"/>
      <c r="K6" s="63"/>
      <c r="L6" s="63"/>
      <c r="M6" s="63"/>
      <c r="N6" s="64"/>
      <c r="O6" s="21"/>
      <c r="P6" s="65" t="s">
        <v>7</v>
      </c>
      <c r="Q6" s="65"/>
      <c r="R6" s="66"/>
    </row>
    <row r="7" spans="1:18" x14ac:dyDescent="0.15">
      <c r="A7" s="59"/>
      <c r="B7" s="61"/>
      <c r="C7" s="61" t="s">
        <v>8</v>
      </c>
      <c r="D7" s="31" t="s">
        <v>9</v>
      </c>
      <c r="E7" s="61" t="s">
        <v>10</v>
      </c>
      <c r="F7" s="22" t="s">
        <v>11</v>
      </c>
      <c r="G7" s="61" t="s">
        <v>12</v>
      </c>
      <c r="H7" s="61"/>
      <c r="I7" s="61"/>
      <c r="J7" s="61" t="s">
        <v>13</v>
      </c>
      <c r="K7" s="61"/>
      <c r="L7" s="61"/>
      <c r="M7" s="61" t="s">
        <v>14</v>
      </c>
      <c r="N7" s="61"/>
      <c r="O7" s="61"/>
      <c r="P7" s="67"/>
      <c r="Q7" s="67"/>
      <c r="R7" s="68"/>
    </row>
    <row r="8" spans="1:18" x14ac:dyDescent="0.15">
      <c r="A8" s="59"/>
      <c r="B8" s="61"/>
      <c r="C8" s="61"/>
      <c r="D8" s="31" t="s">
        <v>15</v>
      </c>
      <c r="E8" s="67"/>
      <c r="F8" s="23" t="s">
        <v>16</v>
      </c>
      <c r="G8" s="31" t="s">
        <v>17</v>
      </c>
      <c r="H8" s="31" t="s">
        <v>18</v>
      </c>
      <c r="I8" s="31" t="s">
        <v>19</v>
      </c>
      <c r="J8" s="31" t="s">
        <v>17</v>
      </c>
      <c r="K8" s="31" t="s">
        <v>18</v>
      </c>
      <c r="L8" s="31" t="s">
        <v>19</v>
      </c>
      <c r="M8" s="31" t="s">
        <v>17</v>
      </c>
      <c r="N8" s="31" t="s">
        <v>18</v>
      </c>
      <c r="O8" s="31" t="s">
        <v>19</v>
      </c>
      <c r="P8" s="31" t="s">
        <v>17</v>
      </c>
      <c r="Q8" s="31" t="s">
        <v>18</v>
      </c>
      <c r="R8" s="24" t="s">
        <v>20</v>
      </c>
    </row>
    <row r="9" spans="1:18" x14ac:dyDescent="0.15">
      <c r="A9" s="59" t="s">
        <v>21</v>
      </c>
      <c r="B9" s="69">
        <f>SUM(B11:B26)</f>
        <v>118152</v>
      </c>
      <c r="C9" s="69">
        <v>8869</v>
      </c>
      <c r="D9" s="25">
        <v>1034</v>
      </c>
      <c r="E9" s="69">
        <f>SUM(C9:D10)</f>
        <v>10523</v>
      </c>
      <c r="F9" s="69">
        <f>B9+E9</f>
        <v>128675</v>
      </c>
      <c r="G9" s="69">
        <f t="shared" ref="G9:R9" si="0">SUM(G11:G26)</f>
        <v>14312</v>
      </c>
      <c r="H9" s="69">
        <f t="shared" si="0"/>
        <v>56013</v>
      </c>
      <c r="I9" s="69">
        <f t="shared" si="0"/>
        <v>70325</v>
      </c>
      <c r="J9" s="69">
        <f t="shared" si="0"/>
        <v>15634</v>
      </c>
      <c r="K9" s="69">
        <f t="shared" si="0"/>
        <v>75250</v>
      </c>
      <c r="L9" s="69">
        <f t="shared" si="0"/>
        <v>90884</v>
      </c>
      <c r="M9" s="69">
        <f t="shared" si="0"/>
        <v>232</v>
      </c>
      <c r="N9" s="69">
        <f t="shared" si="0"/>
        <v>1912</v>
      </c>
      <c r="O9" s="69">
        <f t="shared" si="0"/>
        <v>2144</v>
      </c>
      <c r="P9" s="69">
        <f t="shared" si="0"/>
        <v>30178</v>
      </c>
      <c r="Q9" s="69">
        <f t="shared" si="0"/>
        <v>133175</v>
      </c>
      <c r="R9" s="74">
        <f t="shared" si="0"/>
        <v>163353</v>
      </c>
    </row>
    <row r="10" spans="1:18" x14ac:dyDescent="0.15">
      <c r="A10" s="59"/>
      <c r="B10" s="70"/>
      <c r="C10" s="70"/>
      <c r="D10" s="25">
        <v>620</v>
      </c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4"/>
    </row>
    <row r="11" spans="1:18" x14ac:dyDescent="0.15">
      <c r="A11" s="59" t="s">
        <v>22</v>
      </c>
      <c r="B11" s="69">
        <v>1184</v>
      </c>
      <c r="C11" s="75"/>
      <c r="D11" s="75"/>
      <c r="E11" s="75"/>
      <c r="F11" s="69">
        <f>B11</f>
        <v>1184</v>
      </c>
      <c r="G11" s="69">
        <v>19</v>
      </c>
      <c r="H11" s="75">
        <v>1064</v>
      </c>
      <c r="I11" s="75">
        <f>SUM(G11:H12)</f>
        <v>1083</v>
      </c>
      <c r="J11" s="75">
        <v>0</v>
      </c>
      <c r="K11" s="75">
        <v>498</v>
      </c>
      <c r="L11" s="75">
        <f>SUM(J11:K12)</f>
        <v>498</v>
      </c>
      <c r="M11" s="75">
        <v>23</v>
      </c>
      <c r="N11" s="75">
        <v>349</v>
      </c>
      <c r="O11" s="75">
        <f>SUM(M11:N12)</f>
        <v>372</v>
      </c>
      <c r="P11" s="75">
        <f>G11+J11+M11</f>
        <v>42</v>
      </c>
      <c r="Q11" s="75">
        <f>H11+K11+N11</f>
        <v>1911</v>
      </c>
      <c r="R11" s="76">
        <f>SUM(P11:Q12)</f>
        <v>1953</v>
      </c>
    </row>
    <row r="12" spans="1:18" x14ac:dyDescent="0.15">
      <c r="A12" s="59"/>
      <c r="B12" s="70"/>
      <c r="C12" s="75"/>
      <c r="D12" s="75"/>
      <c r="E12" s="75"/>
      <c r="F12" s="70"/>
      <c r="G12" s="70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7"/>
    </row>
    <row r="13" spans="1:18" x14ac:dyDescent="0.15">
      <c r="A13" s="59" t="s">
        <v>23</v>
      </c>
      <c r="B13" s="75">
        <v>5024</v>
      </c>
      <c r="C13" s="75"/>
      <c r="D13" s="75"/>
      <c r="E13" s="75"/>
      <c r="F13" s="69">
        <f>B13</f>
        <v>5024</v>
      </c>
      <c r="G13" s="69">
        <v>1024</v>
      </c>
      <c r="H13" s="75">
        <v>3974</v>
      </c>
      <c r="I13" s="75">
        <f>SUM(G13:H14)</f>
        <v>4998</v>
      </c>
      <c r="J13" s="75">
        <v>0</v>
      </c>
      <c r="K13" s="75">
        <v>7379</v>
      </c>
      <c r="L13" s="75">
        <f>SUM(J13:K14)</f>
        <v>7379</v>
      </c>
      <c r="M13" s="75">
        <v>4</v>
      </c>
      <c r="N13" s="75">
        <v>137</v>
      </c>
      <c r="O13" s="75">
        <f>SUM(M13:N14)</f>
        <v>141</v>
      </c>
      <c r="P13" s="75">
        <f>G13+J13+M13</f>
        <v>1028</v>
      </c>
      <c r="Q13" s="75">
        <f>H13+K13+N13</f>
        <v>11490</v>
      </c>
      <c r="R13" s="76">
        <f>SUM(P13:Q14)</f>
        <v>12518</v>
      </c>
    </row>
    <row r="14" spans="1:18" x14ac:dyDescent="0.15">
      <c r="A14" s="59"/>
      <c r="B14" s="75"/>
      <c r="C14" s="75"/>
      <c r="D14" s="75"/>
      <c r="E14" s="75"/>
      <c r="F14" s="70"/>
      <c r="G14" s="70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7"/>
    </row>
    <row r="15" spans="1:18" x14ac:dyDescent="0.15">
      <c r="A15" s="59" t="s">
        <v>24</v>
      </c>
      <c r="B15" s="75">
        <v>34043</v>
      </c>
      <c r="C15" s="75"/>
      <c r="D15" s="75"/>
      <c r="E15" s="75"/>
      <c r="F15" s="69">
        <f>B15</f>
        <v>34043</v>
      </c>
      <c r="G15" s="69">
        <v>5636</v>
      </c>
      <c r="H15" s="75">
        <v>15105</v>
      </c>
      <c r="I15" s="75">
        <f>SUM(G15:H16)</f>
        <v>20741</v>
      </c>
      <c r="J15" s="75">
        <v>4116</v>
      </c>
      <c r="K15" s="75">
        <v>20036</v>
      </c>
      <c r="L15" s="75">
        <f>SUM(J15:K16)</f>
        <v>24152</v>
      </c>
      <c r="M15" s="75">
        <v>58</v>
      </c>
      <c r="N15" s="75">
        <v>537</v>
      </c>
      <c r="O15" s="75">
        <f>SUM(M15:N16)</f>
        <v>595</v>
      </c>
      <c r="P15" s="75">
        <f>G15+J15+M15</f>
        <v>9810</v>
      </c>
      <c r="Q15" s="75">
        <f>H15+K15+N15</f>
        <v>35678</v>
      </c>
      <c r="R15" s="76">
        <f>SUM(P15:Q16)</f>
        <v>45488</v>
      </c>
    </row>
    <row r="16" spans="1:18" x14ac:dyDescent="0.15">
      <c r="A16" s="59"/>
      <c r="B16" s="75"/>
      <c r="C16" s="75"/>
      <c r="D16" s="75"/>
      <c r="E16" s="75"/>
      <c r="F16" s="70"/>
      <c r="G16" s="70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7"/>
    </row>
    <row r="17" spans="1:18" x14ac:dyDescent="0.15">
      <c r="A17" s="59" t="s">
        <v>25</v>
      </c>
      <c r="B17" s="75">
        <v>27891</v>
      </c>
      <c r="C17" s="75"/>
      <c r="D17" s="75"/>
      <c r="E17" s="75"/>
      <c r="F17" s="69">
        <f>B17</f>
        <v>27891</v>
      </c>
      <c r="G17" s="69">
        <v>2948</v>
      </c>
      <c r="H17" s="75">
        <v>11536</v>
      </c>
      <c r="I17" s="75">
        <f>SUM(G17:H18)</f>
        <v>14484</v>
      </c>
      <c r="J17" s="75">
        <v>1709</v>
      </c>
      <c r="K17" s="75">
        <v>17798</v>
      </c>
      <c r="L17" s="75">
        <f>SUM(J17:K18)</f>
        <v>19507</v>
      </c>
      <c r="M17" s="75">
        <v>48</v>
      </c>
      <c r="N17" s="75">
        <v>188</v>
      </c>
      <c r="O17" s="75">
        <f>SUM(M17:N18)</f>
        <v>236</v>
      </c>
      <c r="P17" s="75">
        <f>G17+J17+M17</f>
        <v>4705</v>
      </c>
      <c r="Q17" s="75">
        <f>H17+K17+N17</f>
        <v>29522</v>
      </c>
      <c r="R17" s="76">
        <f>SUM(P17:Q18)</f>
        <v>34227</v>
      </c>
    </row>
    <row r="18" spans="1:18" x14ac:dyDescent="0.15">
      <c r="A18" s="59"/>
      <c r="B18" s="75"/>
      <c r="C18" s="75"/>
      <c r="D18" s="75"/>
      <c r="E18" s="75"/>
      <c r="F18" s="70"/>
      <c r="G18" s="70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7"/>
    </row>
    <row r="19" spans="1:18" x14ac:dyDescent="0.15">
      <c r="A19" s="59" t="s">
        <v>26</v>
      </c>
      <c r="B19" s="75">
        <v>13845</v>
      </c>
      <c r="C19" s="75"/>
      <c r="D19" s="75"/>
      <c r="E19" s="75"/>
      <c r="F19" s="69">
        <f>B19</f>
        <v>13845</v>
      </c>
      <c r="G19" s="69">
        <v>1468</v>
      </c>
      <c r="H19" s="75">
        <v>13144</v>
      </c>
      <c r="I19" s="75">
        <f>SUM(G19:H20)</f>
        <v>14612</v>
      </c>
      <c r="J19" s="75">
        <v>8489</v>
      </c>
      <c r="K19" s="75">
        <v>6405</v>
      </c>
      <c r="L19" s="75">
        <f>SUM(J19:K20)</f>
        <v>14894</v>
      </c>
      <c r="M19" s="75">
        <v>17</v>
      </c>
      <c r="N19" s="75">
        <v>179</v>
      </c>
      <c r="O19" s="75">
        <f>SUM(M19:N20)</f>
        <v>196</v>
      </c>
      <c r="P19" s="75">
        <f>G19+J19+M19</f>
        <v>9974</v>
      </c>
      <c r="Q19" s="75">
        <f>H19+K19+N19</f>
        <v>19728</v>
      </c>
      <c r="R19" s="76">
        <f>SUM(P19:Q20)</f>
        <v>29702</v>
      </c>
    </row>
    <row r="20" spans="1:18" x14ac:dyDescent="0.15">
      <c r="A20" s="59"/>
      <c r="B20" s="75"/>
      <c r="C20" s="75"/>
      <c r="D20" s="75"/>
      <c r="E20" s="75"/>
      <c r="F20" s="70"/>
      <c r="G20" s="70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7"/>
    </row>
    <row r="21" spans="1:18" x14ac:dyDescent="0.15">
      <c r="A21" s="59" t="s">
        <v>27</v>
      </c>
      <c r="B21" s="75">
        <v>21042</v>
      </c>
      <c r="C21" s="75"/>
      <c r="D21" s="75"/>
      <c r="E21" s="75"/>
      <c r="F21" s="69">
        <f>B21</f>
        <v>21042</v>
      </c>
      <c r="G21" s="69">
        <v>1572</v>
      </c>
      <c r="H21" s="75">
        <v>4279</v>
      </c>
      <c r="I21" s="75">
        <f>SUM(G21:H22)</f>
        <v>5851</v>
      </c>
      <c r="J21" s="75">
        <v>1019</v>
      </c>
      <c r="K21" s="75">
        <v>14373</v>
      </c>
      <c r="L21" s="75">
        <f>SUM(J21:K22)</f>
        <v>15392</v>
      </c>
      <c r="M21" s="75">
        <v>56</v>
      </c>
      <c r="N21" s="75">
        <v>191</v>
      </c>
      <c r="O21" s="75">
        <f>SUM(M21:N22)</f>
        <v>247</v>
      </c>
      <c r="P21" s="75">
        <f>G21+J21+M21</f>
        <v>2647</v>
      </c>
      <c r="Q21" s="75">
        <f>H21+K21+N21</f>
        <v>18843</v>
      </c>
      <c r="R21" s="76">
        <f>SUM(P21:Q22)</f>
        <v>21490</v>
      </c>
    </row>
    <row r="22" spans="1:18" x14ac:dyDescent="0.15">
      <c r="A22" s="59"/>
      <c r="B22" s="75"/>
      <c r="C22" s="75"/>
      <c r="D22" s="75"/>
      <c r="E22" s="75"/>
      <c r="F22" s="70"/>
      <c r="G22" s="70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7"/>
    </row>
    <row r="23" spans="1:18" x14ac:dyDescent="0.15">
      <c r="A23" s="59" t="s">
        <v>28</v>
      </c>
      <c r="B23" s="75">
        <v>1422</v>
      </c>
      <c r="C23" s="75"/>
      <c r="D23" s="75"/>
      <c r="E23" s="75"/>
      <c r="F23" s="69">
        <f>B23</f>
        <v>1422</v>
      </c>
      <c r="G23" s="69">
        <v>478</v>
      </c>
      <c r="H23" s="75">
        <v>1756</v>
      </c>
      <c r="I23" s="75">
        <f>SUM(G23:H24)</f>
        <v>2234</v>
      </c>
      <c r="J23" s="75">
        <v>0</v>
      </c>
      <c r="K23" s="75">
        <v>0</v>
      </c>
      <c r="L23" s="75">
        <f>SUM(J23:K24)</f>
        <v>0</v>
      </c>
      <c r="M23" s="75">
        <v>15</v>
      </c>
      <c r="N23" s="75">
        <v>177</v>
      </c>
      <c r="O23" s="75">
        <f>SUM(M23:N24)</f>
        <v>192</v>
      </c>
      <c r="P23" s="75">
        <f>G23+J23+M23</f>
        <v>493</v>
      </c>
      <c r="Q23" s="75">
        <f>H23+K23+N23</f>
        <v>1933</v>
      </c>
      <c r="R23" s="76">
        <f>SUM(P23:Q24)</f>
        <v>2426</v>
      </c>
    </row>
    <row r="24" spans="1:18" x14ac:dyDescent="0.15">
      <c r="A24" s="59"/>
      <c r="B24" s="75"/>
      <c r="C24" s="75"/>
      <c r="D24" s="75"/>
      <c r="E24" s="75"/>
      <c r="F24" s="70"/>
      <c r="G24" s="70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7"/>
    </row>
    <row r="25" spans="1:18" x14ac:dyDescent="0.15">
      <c r="A25" s="59" t="s">
        <v>29</v>
      </c>
      <c r="B25" s="75">
        <v>13701</v>
      </c>
      <c r="C25" s="75"/>
      <c r="D25" s="75"/>
      <c r="E25" s="75"/>
      <c r="F25" s="75">
        <f>B25</f>
        <v>13701</v>
      </c>
      <c r="G25" s="69">
        <v>1167</v>
      </c>
      <c r="H25" s="75">
        <v>5155</v>
      </c>
      <c r="I25" s="69">
        <f>SUM(G25:H26)</f>
        <v>6322</v>
      </c>
      <c r="J25" s="75">
        <v>301</v>
      </c>
      <c r="K25" s="75">
        <v>8761</v>
      </c>
      <c r="L25" s="69">
        <f>SUM(J25:K26)</f>
        <v>9062</v>
      </c>
      <c r="M25" s="75">
        <v>11</v>
      </c>
      <c r="N25" s="75">
        <v>154</v>
      </c>
      <c r="O25" s="69">
        <f>SUM(M25:N26)</f>
        <v>165</v>
      </c>
      <c r="P25" s="75">
        <f>G25+J25+M25</f>
        <v>1479</v>
      </c>
      <c r="Q25" s="75">
        <f>H25+K25+N25</f>
        <v>14070</v>
      </c>
      <c r="R25" s="74">
        <f>SUM(P25:Q26)</f>
        <v>15549</v>
      </c>
    </row>
    <row r="26" spans="1:18" ht="14.25" thickBot="1" x14ac:dyDescent="0.2">
      <c r="A26" s="78"/>
      <c r="B26" s="79"/>
      <c r="C26" s="79"/>
      <c r="D26" s="79"/>
      <c r="E26" s="79"/>
      <c r="F26" s="79"/>
      <c r="G26" s="80"/>
      <c r="H26" s="79"/>
      <c r="I26" s="80"/>
      <c r="J26" s="79"/>
      <c r="K26" s="79"/>
      <c r="L26" s="80"/>
      <c r="M26" s="79"/>
      <c r="N26" s="79"/>
      <c r="O26" s="80"/>
      <c r="P26" s="79"/>
      <c r="Q26" s="79"/>
      <c r="R26" s="81"/>
    </row>
    <row r="27" spans="1:18" x14ac:dyDescent="0.15">
      <c r="A27" s="16"/>
      <c r="B27" s="2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1:18" x14ac:dyDescent="0.1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8" ht="13.7" customHeight="1" x14ac:dyDescent="0.15">
      <c r="A29" s="16"/>
      <c r="B29" s="16" t="s">
        <v>32</v>
      </c>
      <c r="C29" s="82" t="s">
        <v>33</v>
      </c>
      <c r="D29" s="82"/>
      <c r="E29" s="86">
        <v>117730</v>
      </c>
      <c r="F29" s="83" t="s">
        <v>34</v>
      </c>
      <c r="G29" s="84"/>
      <c r="H29" s="27">
        <f>B9/E29</f>
        <v>1.0035844729465726</v>
      </c>
      <c r="I29" s="16"/>
      <c r="J29" s="28" t="s">
        <v>35</v>
      </c>
      <c r="K29" s="82" t="s">
        <v>36</v>
      </c>
      <c r="L29" s="82"/>
      <c r="M29" s="87">
        <v>56540</v>
      </c>
      <c r="N29" s="29" t="s">
        <v>34</v>
      </c>
      <c r="O29" s="30"/>
      <c r="P29" s="27">
        <f>H9/M29</f>
        <v>0.99067916519278387</v>
      </c>
      <c r="Q29" s="85"/>
      <c r="R29" s="85"/>
    </row>
    <row r="30" spans="1:18" x14ac:dyDescent="0.1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8" ht="13.7" customHeight="1" x14ac:dyDescent="0.15">
      <c r="A31" s="16"/>
      <c r="B31" s="16"/>
      <c r="C31" s="82" t="s">
        <v>37</v>
      </c>
      <c r="D31" s="82"/>
      <c r="E31" s="88">
        <v>114190</v>
      </c>
      <c r="F31" s="83" t="s">
        <v>34</v>
      </c>
      <c r="G31" s="84"/>
      <c r="H31" s="27">
        <f>B9/E31</f>
        <v>1.0346965583676329</v>
      </c>
      <c r="I31" s="16"/>
      <c r="J31" s="28" t="s">
        <v>38</v>
      </c>
      <c r="K31" s="82" t="s">
        <v>36</v>
      </c>
      <c r="L31" s="82"/>
      <c r="M31" s="88">
        <v>61269</v>
      </c>
      <c r="N31" s="29" t="s">
        <v>34</v>
      </c>
      <c r="O31" s="30"/>
      <c r="P31" s="27">
        <f>H9/M31</f>
        <v>0.91421436615580476</v>
      </c>
      <c r="Q31" s="16"/>
    </row>
    <row r="32" spans="1:18" x14ac:dyDescent="0.1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1:17" ht="13.7" customHeight="1" x14ac:dyDescent="0.15">
      <c r="A33" s="16"/>
      <c r="B33" s="16"/>
      <c r="C33" s="82" t="s">
        <v>39</v>
      </c>
      <c r="D33" s="82"/>
      <c r="E33" s="87">
        <v>127621</v>
      </c>
      <c r="F33" s="83" t="s">
        <v>34</v>
      </c>
      <c r="G33" s="84"/>
      <c r="H33" s="27">
        <f>Q9/E33</f>
        <v>1.0435194834705888</v>
      </c>
      <c r="I33" s="16"/>
      <c r="J33" s="16"/>
      <c r="K33" s="16"/>
      <c r="L33" s="16"/>
      <c r="M33" s="16"/>
      <c r="N33" s="16"/>
      <c r="O33" s="16"/>
      <c r="P33" s="16"/>
      <c r="Q33" s="16"/>
    </row>
    <row r="34" spans="1:17" x14ac:dyDescent="0.1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1:17" ht="13.7" customHeight="1" x14ac:dyDescent="0.15">
      <c r="A35" s="16"/>
      <c r="B35" s="16"/>
      <c r="C35" s="82" t="s">
        <v>40</v>
      </c>
      <c r="D35" s="82"/>
      <c r="E35" s="88">
        <v>134312</v>
      </c>
      <c r="F35" s="83" t="s">
        <v>34</v>
      </c>
      <c r="G35" s="84"/>
      <c r="H35" s="27">
        <f>Q9/E35</f>
        <v>0.99153463577342305</v>
      </c>
      <c r="I35" s="16"/>
      <c r="J35" s="16"/>
      <c r="K35" s="16"/>
      <c r="L35" s="16"/>
      <c r="M35" s="16"/>
      <c r="N35" s="16"/>
      <c r="O35" s="16"/>
      <c r="P35" s="16"/>
      <c r="Q35" s="16"/>
    </row>
  </sheetData>
  <mergeCells count="185">
    <mergeCell ref="C33:D33"/>
    <mergeCell ref="F33:G33"/>
    <mergeCell ref="C35:D35"/>
    <mergeCell ref="F35:G35"/>
    <mergeCell ref="C29:D29"/>
    <mergeCell ref="F29:G29"/>
    <mergeCell ref="K29:L29"/>
    <mergeCell ref="Q29:R29"/>
    <mergeCell ref="C31:D31"/>
    <mergeCell ref="F31:G31"/>
    <mergeCell ref="K31:L31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A25:A26"/>
    <mergeCell ref="B25:B26"/>
    <mergeCell ref="C25:C26"/>
    <mergeCell ref="D25:D26"/>
    <mergeCell ref="E25:E26"/>
    <mergeCell ref="F25:F26"/>
    <mergeCell ref="M23:M24"/>
    <mergeCell ref="N23:N24"/>
    <mergeCell ref="O23:O24"/>
    <mergeCell ref="A23:A24"/>
    <mergeCell ref="B23:B24"/>
    <mergeCell ref="C23:C24"/>
    <mergeCell ref="D23:D24"/>
    <mergeCell ref="E23:E24"/>
    <mergeCell ref="F23:F24"/>
    <mergeCell ref="M25:M26"/>
    <mergeCell ref="N25:N26"/>
    <mergeCell ref="O25:O26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A21:A22"/>
    <mergeCell ref="B21:B22"/>
    <mergeCell ref="C21:C22"/>
    <mergeCell ref="D21:D22"/>
    <mergeCell ref="E21:E22"/>
    <mergeCell ref="F21:F22"/>
    <mergeCell ref="M19:M20"/>
    <mergeCell ref="N19:N20"/>
    <mergeCell ref="O19:O20"/>
    <mergeCell ref="A19:A20"/>
    <mergeCell ref="B19:B20"/>
    <mergeCell ref="C19:C20"/>
    <mergeCell ref="D19:D20"/>
    <mergeCell ref="E19:E20"/>
    <mergeCell ref="F19:F20"/>
    <mergeCell ref="M21:M22"/>
    <mergeCell ref="N21:N22"/>
    <mergeCell ref="O21:O22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A17:A18"/>
    <mergeCell ref="B17:B18"/>
    <mergeCell ref="C17:C18"/>
    <mergeCell ref="D17:D18"/>
    <mergeCell ref="E17:E18"/>
    <mergeCell ref="F17:F18"/>
    <mergeCell ref="M15:M16"/>
    <mergeCell ref="N15:N16"/>
    <mergeCell ref="O15:O16"/>
    <mergeCell ref="A15:A16"/>
    <mergeCell ref="B15:B16"/>
    <mergeCell ref="C15:C16"/>
    <mergeCell ref="D15:D16"/>
    <mergeCell ref="E15:E16"/>
    <mergeCell ref="F15:F16"/>
    <mergeCell ref="M17:M18"/>
    <mergeCell ref="N17:N18"/>
    <mergeCell ref="O17:O18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F13:F14"/>
    <mergeCell ref="M11:M12"/>
    <mergeCell ref="N11:N12"/>
    <mergeCell ref="O11:O12"/>
    <mergeCell ref="M13:M14"/>
    <mergeCell ref="N13:N14"/>
    <mergeCell ref="O13:O14"/>
    <mergeCell ref="P11:P12"/>
    <mergeCell ref="Q11:Q12"/>
    <mergeCell ref="R11:R12"/>
    <mergeCell ref="G11:G12"/>
    <mergeCell ref="H11:H12"/>
    <mergeCell ref="I11:I12"/>
    <mergeCell ref="J11:J12"/>
    <mergeCell ref="K11:K12"/>
    <mergeCell ref="L11:L12"/>
    <mergeCell ref="A11:A12"/>
    <mergeCell ref="B11:B12"/>
    <mergeCell ref="C11:C12"/>
    <mergeCell ref="D11:D12"/>
    <mergeCell ref="E11:E12"/>
    <mergeCell ref="F11:F12"/>
    <mergeCell ref="I9:I10"/>
    <mergeCell ref="J9:J10"/>
    <mergeCell ref="K9:K10"/>
    <mergeCell ref="A9:A10"/>
    <mergeCell ref="B9:B10"/>
    <mergeCell ref="C9:C10"/>
    <mergeCell ref="E9:E10"/>
    <mergeCell ref="F9:F10"/>
    <mergeCell ref="G9:G10"/>
    <mergeCell ref="H9:H10"/>
    <mergeCell ref="O9:O10"/>
    <mergeCell ref="P9:P10"/>
    <mergeCell ref="G1:L1"/>
    <mergeCell ref="H2:K2"/>
    <mergeCell ref="P5:R5"/>
    <mergeCell ref="Q9:Q10"/>
    <mergeCell ref="R9:R10"/>
    <mergeCell ref="L9:L10"/>
    <mergeCell ref="M9:M10"/>
    <mergeCell ref="N9:N10"/>
    <mergeCell ref="A6:A8"/>
    <mergeCell ref="B6:B8"/>
    <mergeCell ref="C6:E6"/>
    <mergeCell ref="H6:N6"/>
    <mergeCell ref="P6:R7"/>
    <mergeCell ref="C7:C8"/>
    <mergeCell ref="E7:E8"/>
    <mergeCell ref="G7:I7"/>
    <mergeCell ref="J7:L7"/>
    <mergeCell ref="M7:O7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33CED-7BAD-4902-A205-63ADF88A2B11}">
  <sheetPr>
    <pageSetUpPr fitToPage="1"/>
  </sheetPr>
  <dimension ref="A1:R35"/>
  <sheetViews>
    <sheetView zoomScaleNormal="100" workbookViewId="0"/>
  </sheetViews>
  <sheetFormatPr defaultRowHeight="13.5" x14ac:dyDescent="0.15"/>
  <cols>
    <col min="1" max="1" width="8.125" style="17" customWidth="1"/>
    <col min="2" max="2" width="7.5" style="17" customWidth="1"/>
    <col min="3" max="4" width="7.625" style="17" customWidth="1"/>
    <col min="5" max="10" width="7.5" style="17" customWidth="1"/>
    <col min="11" max="12" width="7.625" style="17" customWidth="1"/>
    <col min="13" max="16" width="7.5" style="17" customWidth="1"/>
    <col min="17" max="17" width="8.125" style="17" customWidth="1"/>
    <col min="18" max="18" width="9" style="17" customWidth="1"/>
    <col min="19" max="16384" width="9" style="17"/>
  </cols>
  <sheetData>
    <row r="1" spans="1:18" ht="13.7" customHeight="1" x14ac:dyDescent="0.15">
      <c r="A1" s="16"/>
      <c r="B1" s="16"/>
      <c r="C1" s="16"/>
      <c r="D1" s="16"/>
      <c r="E1" s="16"/>
      <c r="F1" s="16"/>
      <c r="G1" s="71" t="s">
        <v>0</v>
      </c>
      <c r="H1" s="71"/>
      <c r="I1" s="71"/>
      <c r="J1" s="71"/>
      <c r="K1" s="71"/>
      <c r="L1" s="71"/>
      <c r="M1" s="16"/>
      <c r="N1" s="16"/>
      <c r="O1" s="16"/>
      <c r="P1" s="16"/>
      <c r="Q1" s="16"/>
    </row>
    <row r="2" spans="1:18" x14ac:dyDescent="0.15">
      <c r="A2" s="16"/>
      <c r="B2" s="16"/>
      <c r="C2" s="16"/>
      <c r="D2" s="16"/>
      <c r="E2" s="16"/>
      <c r="F2" s="16"/>
      <c r="G2" s="16"/>
      <c r="H2" s="72" t="s">
        <v>47</v>
      </c>
      <c r="I2" s="72"/>
      <c r="J2" s="72"/>
      <c r="K2" s="72"/>
      <c r="L2" s="16"/>
      <c r="M2" s="16"/>
      <c r="N2" s="16"/>
      <c r="O2" s="16"/>
      <c r="P2" s="16"/>
      <c r="Q2" s="16"/>
    </row>
    <row r="3" spans="1:18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18" x14ac:dyDescent="0.1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8" ht="14.25" thickBot="1" x14ac:dyDescent="0.2">
      <c r="A5" s="16"/>
      <c r="B5" s="18" t="s">
        <v>1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73" t="s">
        <v>2</v>
      </c>
      <c r="Q5" s="73"/>
      <c r="R5" s="73"/>
    </row>
    <row r="6" spans="1:18" x14ac:dyDescent="0.15">
      <c r="A6" s="58" t="s">
        <v>3</v>
      </c>
      <c r="B6" s="60" t="s">
        <v>4</v>
      </c>
      <c r="C6" s="60" t="s">
        <v>5</v>
      </c>
      <c r="D6" s="60"/>
      <c r="E6" s="60"/>
      <c r="F6" s="19" t="s">
        <v>4</v>
      </c>
      <c r="G6" s="20"/>
      <c r="H6" s="62" t="s">
        <v>6</v>
      </c>
      <c r="I6" s="63"/>
      <c r="J6" s="63"/>
      <c r="K6" s="63"/>
      <c r="L6" s="63"/>
      <c r="M6" s="63"/>
      <c r="N6" s="64"/>
      <c r="O6" s="21"/>
      <c r="P6" s="65" t="s">
        <v>7</v>
      </c>
      <c r="Q6" s="65"/>
      <c r="R6" s="66"/>
    </row>
    <row r="7" spans="1:18" x14ac:dyDescent="0.15">
      <c r="A7" s="59"/>
      <c r="B7" s="61"/>
      <c r="C7" s="61" t="s">
        <v>8</v>
      </c>
      <c r="D7" s="31" t="s">
        <v>9</v>
      </c>
      <c r="E7" s="61" t="s">
        <v>10</v>
      </c>
      <c r="F7" s="22" t="s">
        <v>11</v>
      </c>
      <c r="G7" s="61" t="s">
        <v>12</v>
      </c>
      <c r="H7" s="61"/>
      <c r="I7" s="61"/>
      <c r="J7" s="61" t="s">
        <v>13</v>
      </c>
      <c r="K7" s="61"/>
      <c r="L7" s="61"/>
      <c r="M7" s="61" t="s">
        <v>14</v>
      </c>
      <c r="N7" s="61"/>
      <c r="O7" s="61"/>
      <c r="P7" s="67"/>
      <c r="Q7" s="67"/>
      <c r="R7" s="68"/>
    </row>
    <row r="8" spans="1:18" x14ac:dyDescent="0.15">
      <c r="A8" s="59"/>
      <c r="B8" s="61"/>
      <c r="C8" s="61"/>
      <c r="D8" s="31" t="s">
        <v>15</v>
      </c>
      <c r="E8" s="67"/>
      <c r="F8" s="23" t="s">
        <v>16</v>
      </c>
      <c r="G8" s="31" t="s">
        <v>17</v>
      </c>
      <c r="H8" s="31" t="s">
        <v>18</v>
      </c>
      <c r="I8" s="31" t="s">
        <v>19</v>
      </c>
      <c r="J8" s="31" t="s">
        <v>17</v>
      </c>
      <c r="K8" s="31" t="s">
        <v>18</v>
      </c>
      <c r="L8" s="31" t="s">
        <v>19</v>
      </c>
      <c r="M8" s="31" t="s">
        <v>17</v>
      </c>
      <c r="N8" s="31" t="s">
        <v>18</v>
      </c>
      <c r="O8" s="31" t="s">
        <v>19</v>
      </c>
      <c r="P8" s="31" t="s">
        <v>17</v>
      </c>
      <c r="Q8" s="31" t="s">
        <v>18</v>
      </c>
      <c r="R8" s="24" t="s">
        <v>20</v>
      </c>
    </row>
    <row r="9" spans="1:18" x14ac:dyDescent="0.15">
      <c r="A9" s="59" t="s">
        <v>21</v>
      </c>
      <c r="B9" s="69">
        <f>SUM(B11:B26)</f>
        <v>123963</v>
      </c>
      <c r="C9" s="69">
        <v>9316</v>
      </c>
      <c r="D9" s="25">
        <v>1189</v>
      </c>
      <c r="E9" s="69">
        <f>SUM(C9:D10)</f>
        <v>11160</v>
      </c>
      <c r="F9" s="69">
        <f>B9+E9</f>
        <v>135123</v>
      </c>
      <c r="G9" s="69">
        <f t="shared" ref="G9:R9" si="0">SUM(G11:G26)</f>
        <v>14597</v>
      </c>
      <c r="H9" s="69">
        <f t="shared" si="0"/>
        <v>56121</v>
      </c>
      <c r="I9" s="69">
        <f t="shared" si="0"/>
        <v>70718</v>
      </c>
      <c r="J9" s="69">
        <f t="shared" si="0"/>
        <v>15687</v>
      </c>
      <c r="K9" s="69">
        <f t="shared" si="0"/>
        <v>74415</v>
      </c>
      <c r="L9" s="69">
        <f t="shared" si="0"/>
        <v>90102</v>
      </c>
      <c r="M9" s="69">
        <f t="shared" si="0"/>
        <v>233</v>
      </c>
      <c r="N9" s="69">
        <f t="shared" si="0"/>
        <v>1999</v>
      </c>
      <c r="O9" s="69">
        <f t="shared" si="0"/>
        <v>2232</v>
      </c>
      <c r="P9" s="69">
        <f t="shared" si="0"/>
        <v>30517</v>
      </c>
      <c r="Q9" s="69">
        <f t="shared" si="0"/>
        <v>132535</v>
      </c>
      <c r="R9" s="74">
        <f t="shared" si="0"/>
        <v>163052</v>
      </c>
    </row>
    <row r="10" spans="1:18" x14ac:dyDescent="0.15">
      <c r="A10" s="59"/>
      <c r="B10" s="70"/>
      <c r="C10" s="70"/>
      <c r="D10" s="25">
        <v>655</v>
      </c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4"/>
    </row>
    <row r="11" spans="1:18" x14ac:dyDescent="0.15">
      <c r="A11" s="59" t="s">
        <v>22</v>
      </c>
      <c r="B11" s="69">
        <v>1129</v>
      </c>
      <c r="C11" s="75"/>
      <c r="D11" s="75"/>
      <c r="E11" s="75"/>
      <c r="F11" s="69">
        <f>B11</f>
        <v>1129</v>
      </c>
      <c r="G11" s="69">
        <v>18</v>
      </c>
      <c r="H11" s="75">
        <v>1048</v>
      </c>
      <c r="I11" s="75">
        <f>SUM(G11:H12)</f>
        <v>1066</v>
      </c>
      <c r="J11" s="75">
        <v>0</v>
      </c>
      <c r="K11" s="75">
        <v>499</v>
      </c>
      <c r="L11" s="75">
        <f>SUM(J11:K12)</f>
        <v>499</v>
      </c>
      <c r="M11" s="75">
        <v>22</v>
      </c>
      <c r="N11" s="75">
        <v>354</v>
      </c>
      <c r="O11" s="75">
        <f>SUM(M11:N12)</f>
        <v>376</v>
      </c>
      <c r="P11" s="75">
        <f>G11+J11+M11</f>
        <v>40</v>
      </c>
      <c r="Q11" s="75">
        <f>H11+K11+N11</f>
        <v>1901</v>
      </c>
      <c r="R11" s="76">
        <f>SUM(P11:Q12)</f>
        <v>1941</v>
      </c>
    </row>
    <row r="12" spans="1:18" x14ac:dyDescent="0.15">
      <c r="A12" s="59"/>
      <c r="B12" s="70"/>
      <c r="C12" s="75"/>
      <c r="D12" s="75"/>
      <c r="E12" s="75"/>
      <c r="F12" s="70"/>
      <c r="G12" s="70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7"/>
    </row>
    <row r="13" spans="1:18" x14ac:dyDescent="0.15">
      <c r="A13" s="59" t="s">
        <v>23</v>
      </c>
      <c r="B13" s="75">
        <v>4490</v>
      </c>
      <c r="C13" s="75"/>
      <c r="D13" s="75"/>
      <c r="E13" s="75"/>
      <c r="F13" s="69">
        <f>B13</f>
        <v>4490</v>
      </c>
      <c r="G13" s="69">
        <v>1103</v>
      </c>
      <c r="H13" s="75">
        <v>3990</v>
      </c>
      <c r="I13" s="75">
        <f>SUM(G13:H14)</f>
        <v>5093</v>
      </c>
      <c r="J13" s="75">
        <v>0</v>
      </c>
      <c r="K13" s="75">
        <v>7263</v>
      </c>
      <c r="L13" s="75">
        <f>SUM(J13:K14)</f>
        <v>7263</v>
      </c>
      <c r="M13" s="75">
        <v>5</v>
      </c>
      <c r="N13" s="75">
        <v>131</v>
      </c>
      <c r="O13" s="75">
        <f>SUM(M13:N14)</f>
        <v>136</v>
      </c>
      <c r="P13" s="75">
        <f>G13+J13+M13</f>
        <v>1108</v>
      </c>
      <c r="Q13" s="75">
        <f>H13+K13+N13</f>
        <v>11384</v>
      </c>
      <c r="R13" s="76">
        <f>SUM(P13:Q14)</f>
        <v>12492</v>
      </c>
    </row>
    <row r="14" spans="1:18" x14ac:dyDescent="0.15">
      <c r="A14" s="59"/>
      <c r="B14" s="75"/>
      <c r="C14" s="75"/>
      <c r="D14" s="75"/>
      <c r="E14" s="75"/>
      <c r="F14" s="70"/>
      <c r="G14" s="70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7"/>
    </row>
    <row r="15" spans="1:18" x14ac:dyDescent="0.15">
      <c r="A15" s="59" t="s">
        <v>24</v>
      </c>
      <c r="B15" s="75">
        <v>39335</v>
      </c>
      <c r="C15" s="75"/>
      <c r="D15" s="75"/>
      <c r="E15" s="75"/>
      <c r="F15" s="69">
        <f>B15</f>
        <v>39335</v>
      </c>
      <c r="G15" s="69">
        <v>5449</v>
      </c>
      <c r="H15" s="75">
        <v>14848</v>
      </c>
      <c r="I15" s="75">
        <f>SUM(G15:H16)</f>
        <v>20297</v>
      </c>
      <c r="J15" s="75">
        <v>3997</v>
      </c>
      <c r="K15" s="75">
        <v>19915</v>
      </c>
      <c r="L15" s="75">
        <f>SUM(J15:K16)</f>
        <v>23912</v>
      </c>
      <c r="M15" s="75">
        <v>57</v>
      </c>
      <c r="N15" s="75">
        <v>628</v>
      </c>
      <c r="O15" s="75">
        <f>SUM(M15:N16)</f>
        <v>685</v>
      </c>
      <c r="P15" s="75">
        <f>G15+J15+M15</f>
        <v>9503</v>
      </c>
      <c r="Q15" s="75">
        <f>H15+K15+N15</f>
        <v>35391</v>
      </c>
      <c r="R15" s="76">
        <f>SUM(P15:Q16)</f>
        <v>44894</v>
      </c>
    </row>
    <row r="16" spans="1:18" x14ac:dyDescent="0.15">
      <c r="A16" s="59"/>
      <c r="B16" s="75"/>
      <c r="C16" s="75"/>
      <c r="D16" s="75"/>
      <c r="E16" s="75"/>
      <c r="F16" s="70"/>
      <c r="G16" s="70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7"/>
    </row>
    <row r="17" spans="1:18" x14ac:dyDescent="0.15">
      <c r="A17" s="59" t="s">
        <v>25</v>
      </c>
      <c r="B17" s="75">
        <v>25557</v>
      </c>
      <c r="C17" s="75"/>
      <c r="D17" s="75"/>
      <c r="E17" s="75"/>
      <c r="F17" s="69">
        <f>B17</f>
        <v>25557</v>
      </c>
      <c r="G17" s="69">
        <v>3268</v>
      </c>
      <c r="H17" s="75">
        <v>11038</v>
      </c>
      <c r="I17" s="75">
        <f>SUM(G17:H18)</f>
        <v>14306</v>
      </c>
      <c r="J17" s="75">
        <v>1703</v>
      </c>
      <c r="K17" s="75">
        <v>15710</v>
      </c>
      <c r="L17" s="75">
        <f>SUM(J17:K18)</f>
        <v>17413</v>
      </c>
      <c r="M17" s="75">
        <v>52</v>
      </c>
      <c r="N17" s="75">
        <v>171</v>
      </c>
      <c r="O17" s="75">
        <f>SUM(M17:N18)</f>
        <v>223</v>
      </c>
      <c r="P17" s="75">
        <f>G17+J17+M17</f>
        <v>5023</v>
      </c>
      <c r="Q17" s="75">
        <f>H17+K17+N17</f>
        <v>26919</v>
      </c>
      <c r="R17" s="76">
        <f>SUM(P17:Q18)</f>
        <v>31942</v>
      </c>
    </row>
    <row r="18" spans="1:18" x14ac:dyDescent="0.15">
      <c r="A18" s="59"/>
      <c r="B18" s="75"/>
      <c r="C18" s="75"/>
      <c r="D18" s="75"/>
      <c r="E18" s="75"/>
      <c r="F18" s="70"/>
      <c r="G18" s="70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7"/>
    </row>
    <row r="19" spans="1:18" x14ac:dyDescent="0.15">
      <c r="A19" s="59" t="s">
        <v>26</v>
      </c>
      <c r="B19" s="75">
        <v>19712</v>
      </c>
      <c r="C19" s="75"/>
      <c r="D19" s="75"/>
      <c r="E19" s="75"/>
      <c r="F19" s="69">
        <f>B19</f>
        <v>19712</v>
      </c>
      <c r="G19" s="69">
        <v>1530</v>
      </c>
      <c r="H19" s="75">
        <v>13232</v>
      </c>
      <c r="I19" s="75">
        <f>SUM(G19:H20)</f>
        <v>14762</v>
      </c>
      <c r="J19" s="75">
        <v>8666</v>
      </c>
      <c r="K19" s="75">
        <v>9074</v>
      </c>
      <c r="L19" s="75">
        <f>SUM(J19:K20)</f>
        <v>17740</v>
      </c>
      <c r="M19" s="75">
        <v>16</v>
      </c>
      <c r="N19" s="75">
        <v>197</v>
      </c>
      <c r="O19" s="75">
        <f>SUM(M19:N20)</f>
        <v>213</v>
      </c>
      <c r="P19" s="75">
        <f>G19+J19+M19</f>
        <v>10212</v>
      </c>
      <c r="Q19" s="75">
        <f>H19+K19+N19</f>
        <v>22503</v>
      </c>
      <c r="R19" s="76">
        <f>SUM(P19:Q20)</f>
        <v>32715</v>
      </c>
    </row>
    <row r="20" spans="1:18" x14ac:dyDescent="0.15">
      <c r="A20" s="59"/>
      <c r="B20" s="75"/>
      <c r="C20" s="75"/>
      <c r="D20" s="75"/>
      <c r="E20" s="75"/>
      <c r="F20" s="70"/>
      <c r="G20" s="70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7"/>
    </row>
    <row r="21" spans="1:18" x14ac:dyDescent="0.15">
      <c r="A21" s="59" t="s">
        <v>27</v>
      </c>
      <c r="B21" s="75">
        <v>18338</v>
      </c>
      <c r="C21" s="75"/>
      <c r="D21" s="75"/>
      <c r="E21" s="75"/>
      <c r="F21" s="69">
        <f>B21</f>
        <v>18338</v>
      </c>
      <c r="G21" s="69">
        <v>1597</v>
      </c>
      <c r="H21" s="75">
        <v>4732</v>
      </c>
      <c r="I21" s="75">
        <f>SUM(G21:H22)</f>
        <v>6329</v>
      </c>
      <c r="J21" s="75">
        <v>1027</v>
      </c>
      <c r="K21" s="75">
        <v>13181</v>
      </c>
      <c r="L21" s="75">
        <f>SUM(J21:K22)</f>
        <v>14208</v>
      </c>
      <c r="M21" s="75">
        <v>54</v>
      </c>
      <c r="N21" s="75">
        <v>199</v>
      </c>
      <c r="O21" s="75">
        <f>SUM(M21:N22)</f>
        <v>253</v>
      </c>
      <c r="P21" s="75">
        <f>G21+J21+M21</f>
        <v>2678</v>
      </c>
      <c r="Q21" s="75">
        <f>H21+K21+N21</f>
        <v>18112</v>
      </c>
      <c r="R21" s="76">
        <f>SUM(P21:Q22)</f>
        <v>20790</v>
      </c>
    </row>
    <row r="22" spans="1:18" x14ac:dyDescent="0.15">
      <c r="A22" s="59"/>
      <c r="B22" s="75"/>
      <c r="C22" s="75"/>
      <c r="D22" s="75"/>
      <c r="E22" s="75"/>
      <c r="F22" s="70"/>
      <c r="G22" s="70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7"/>
    </row>
    <row r="23" spans="1:18" x14ac:dyDescent="0.15">
      <c r="A23" s="59" t="s">
        <v>28</v>
      </c>
      <c r="B23" s="75">
        <v>1332</v>
      </c>
      <c r="C23" s="75"/>
      <c r="D23" s="75"/>
      <c r="E23" s="75"/>
      <c r="F23" s="69">
        <f>B23</f>
        <v>1332</v>
      </c>
      <c r="G23" s="69">
        <v>517</v>
      </c>
      <c r="H23" s="75">
        <v>1887</v>
      </c>
      <c r="I23" s="75">
        <f>SUM(G23:H24)</f>
        <v>2404</v>
      </c>
      <c r="J23" s="75">
        <v>0</v>
      </c>
      <c r="K23" s="75">
        <v>0</v>
      </c>
      <c r="L23" s="75">
        <f>SUM(J23:K24)</f>
        <v>0</v>
      </c>
      <c r="M23" s="75">
        <v>14</v>
      </c>
      <c r="N23" s="75">
        <v>164</v>
      </c>
      <c r="O23" s="75">
        <f>SUM(M23:N24)</f>
        <v>178</v>
      </c>
      <c r="P23" s="75">
        <f>G23+J23+M23</f>
        <v>531</v>
      </c>
      <c r="Q23" s="75">
        <f>H23+K23+N23</f>
        <v>2051</v>
      </c>
      <c r="R23" s="76">
        <f>SUM(P23:Q24)</f>
        <v>2582</v>
      </c>
    </row>
    <row r="24" spans="1:18" x14ac:dyDescent="0.15">
      <c r="A24" s="59"/>
      <c r="B24" s="75"/>
      <c r="C24" s="75"/>
      <c r="D24" s="75"/>
      <c r="E24" s="75"/>
      <c r="F24" s="70"/>
      <c r="G24" s="70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7"/>
    </row>
    <row r="25" spans="1:18" x14ac:dyDescent="0.15">
      <c r="A25" s="59" t="s">
        <v>29</v>
      </c>
      <c r="B25" s="75">
        <v>14070</v>
      </c>
      <c r="C25" s="75"/>
      <c r="D25" s="75"/>
      <c r="E25" s="75"/>
      <c r="F25" s="75">
        <f>B25</f>
        <v>14070</v>
      </c>
      <c r="G25" s="69">
        <v>1115</v>
      </c>
      <c r="H25" s="75">
        <v>5346</v>
      </c>
      <c r="I25" s="69">
        <f>SUM(G25:H26)</f>
        <v>6461</v>
      </c>
      <c r="J25" s="75">
        <v>294</v>
      </c>
      <c r="K25" s="75">
        <v>8773</v>
      </c>
      <c r="L25" s="69">
        <f>SUM(J25:K26)</f>
        <v>9067</v>
      </c>
      <c r="M25" s="75">
        <v>13</v>
      </c>
      <c r="N25" s="75">
        <v>155</v>
      </c>
      <c r="O25" s="69">
        <f>SUM(M25:N26)</f>
        <v>168</v>
      </c>
      <c r="P25" s="75">
        <f>G25+J25+M25</f>
        <v>1422</v>
      </c>
      <c r="Q25" s="75">
        <f>H25+K25+N25</f>
        <v>14274</v>
      </c>
      <c r="R25" s="74">
        <f>SUM(P25:Q26)</f>
        <v>15696</v>
      </c>
    </row>
    <row r="26" spans="1:18" ht="14.25" thickBot="1" x14ac:dyDescent="0.2">
      <c r="A26" s="78"/>
      <c r="B26" s="79"/>
      <c r="C26" s="79"/>
      <c r="D26" s="79"/>
      <c r="E26" s="79"/>
      <c r="F26" s="79"/>
      <c r="G26" s="80"/>
      <c r="H26" s="79"/>
      <c r="I26" s="80"/>
      <c r="J26" s="79"/>
      <c r="K26" s="79"/>
      <c r="L26" s="80"/>
      <c r="M26" s="79"/>
      <c r="N26" s="79"/>
      <c r="O26" s="80"/>
      <c r="P26" s="79"/>
      <c r="Q26" s="79"/>
      <c r="R26" s="81"/>
    </row>
    <row r="27" spans="1:18" x14ac:dyDescent="0.15">
      <c r="A27" s="16"/>
      <c r="B27" s="2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1:18" x14ac:dyDescent="0.1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8" ht="13.7" customHeight="1" x14ac:dyDescent="0.15">
      <c r="A29" s="16"/>
      <c r="B29" s="16" t="s">
        <v>32</v>
      </c>
      <c r="C29" s="82" t="s">
        <v>33</v>
      </c>
      <c r="D29" s="82"/>
      <c r="E29" s="86">
        <v>118152</v>
      </c>
      <c r="F29" s="83" t="s">
        <v>34</v>
      </c>
      <c r="G29" s="84"/>
      <c r="H29" s="27">
        <f>B9/E29</f>
        <v>1.0491824091001423</v>
      </c>
      <c r="I29" s="16"/>
      <c r="J29" s="28" t="s">
        <v>35</v>
      </c>
      <c r="K29" s="82" t="s">
        <v>36</v>
      </c>
      <c r="L29" s="82"/>
      <c r="M29" s="87">
        <v>56013</v>
      </c>
      <c r="N29" s="29" t="s">
        <v>34</v>
      </c>
      <c r="O29" s="30"/>
      <c r="P29" s="27">
        <f>H9/M29</f>
        <v>1.001928123828397</v>
      </c>
      <c r="Q29" s="85"/>
      <c r="R29" s="85"/>
    </row>
    <row r="30" spans="1:18" x14ac:dyDescent="0.1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8" ht="13.7" customHeight="1" x14ac:dyDescent="0.15">
      <c r="A31" s="16"/>
      <c r="B31" s="16"/>
      <c r="C31" s="82" t="s">
        <v>37</v>
      </c>
      <c r="D31" s="82"/>
      <c r="E31" s="88">
        <v>118186</v>
      </c>
      <c r="F31" s="83" t="s">
        <v>34</v>
      </c>
      <c r="G31" s="84"/>
      <c r="H31" s="27">
        <f>B9/E31</f>
        <v>1.0488805780718529</v>
      </c>
      <c r="I31" s="16"/>
      <c r="J31" s="28" t="s">
        <v>38</v>
      </c>
      <c r="K31" s="82" t="s">
        <v>36</v>
      </c>
      <c r="L31" s="82"/>
      <c r="M31" s="88">
        <v>61004</v>
      </c>
      <c r="N31" s="29" t="s">
        <v>34</v>
      </c>
      <c r="O31" s="30"/>
      <c r="P31" s="27">
        <f>H9/M31</f>
        <v>0.9199560684545276</v>
      </c>
      <c r="Q31" s="16"/>
    </row>
    <row r="32" spans="1:18" x14ac:dyDescent="0.1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1:17" ht="13.7" customHeight="1" x14ac:dyDescent="0.15">
      <c r="A33" s="16"/>
      <c r="B33" s="16"/>
      <c r="C33" s="82" t="s">
        <v>39</v>
      </c>
      <c r="D33" s="82"/>
      <c r="E33" s="87">
        <v>133175</v>
      </c>
      <c r="F33" s="83" t="s">
        <v>34</v>
      </c>
      <c r="G33" s="84"/>
      <c r="H33" s="27">
        <f>Q9/E33</f>
        <v>0.99519429322320252</v>
      </c>
      <c r="I33" s="16"/>
      <c r="J33" s="16"/>
      <c r="K33" s="16"/>
      <c r="L33" s="16"/>
      <c r="M33" s="16"/>
      <c r="N33" s="16"/>
      <c r="O33" s="16"/>
      <c r="P33" s="16"/>
      <c r="Q33" s="16"/>
    </row>
    <row r="34" spans="1:17" x14ac:dyDescent="0.1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1:17" ht="13.7" customHeight="1" x14ac:dyDescent="0.15">
      <c r="A35" s="16"/>
      <c r="B35" s="16"/>
      <c r="C35" s="82" t="s">
        <v>40</v>
      </c>
      <c r="D35" s="82"/>
      <c r="E35" s="88">
        <v>136159</v>
      </c>
      <c r="F35" s="83" t="s">
        <v>34</v>
      </c>
      <c r="G35" s="84"/>
      <c r="H35" s="27">
        <f>Q9/E35</f>
        <v>0.97338405834355424</v>
      </c>
      <c r="I35" s="16"/>
      <c r="J35" s="16"/>
      <c r="K35" s="16"/>
      <c r="L35" s="16"/>
      <c r="M35" s="16"/>
      <c r="N35" s="16"/>
      <c r="O35" s="16"/>
      <c r="P35" s="16"/>
      <c r="Q35" s="16"/>
    </row>
  </sheetData>
  <mergeCells count="185">
    <mergeCell ref="C33:D33"/>
    <mergeCell ref="F33:G33"/>
    <mergeCell ref="C35:D35"/>
    <mergeCell ref="F35:G35"/>
    <mergeCell ref="C29:D29"/>
    <mergeCell ref="F29:G29"/>
    <mergeCell ref="K29:L29"/>
    <mergeCell ref="Q29:R29"/>
    <mergeCell ref="C31:D31"/>
    <mergeCell ref="F31:G31"/>
    <mergeCell ref="K31:L31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A25:A26"/>
    <mergeCell ref="B25:B26"/>
    <mergeCell ref="C25:C26"/>
    <mergeCell ref="D25:D26"/>
    <mergeCell ref="E25:E26"/>
    <mergeCell ref="F25:F26"/>
    <mergeCell ref="M23:M24"/>
    <mergeCell ref="N23:N24"/>
    <mergeCell ref="O23:O24"/>
    <mergeCell ref="A23:A24"/>
    <mergeCell ref="B23:B24"/>
    <mergeCell ref="C23:C24"/>
    <mergeCell ref="D23:D24"/>
    <mergeCell ref="E23:E24"/>
    <mergeCell ref="F23:F24"/>
    <mergeCell ref="M25:M26"/>
    <mergeCell ref="N25:N26"/>
    <mergeCell ref="O25:O26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A21:A22"/>
    <mergeCell ref="B21:B22"/>
    <mergeCell ref="C21:C22"/>
    <mergeCell ref="D21:D22"/>
    <mergeCell ref="E21:E22"/>
    <mergeCell ref="F21:F22"/>
    <mergeCell ref="M19:M20"/>
    <mergeCell ref="N19:N20"/>
    <mergeCell ref="O19:O20"/>
    <mergeCell ref="A19:A20"/>
    <mergeCell ref="B19:B20"/>
    <mergeCell ref="C19:C20"/>
    <mergeCell ref="D19:D20"/>
    <mergeCell ref="E19:E20"/>
    <mergeCell ref="F19:F20"/>
    <mergeCell ref="M21:M22"/>
    <mergeCell ref="N21:N22"/>
    <mergeCell ref="O21:O22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A17:A18"/>
    <mergeCell ref="B17:B18"/>
    <mergeCell ref="C17:C18"/>
    <mergeCell ref="D17:D18"/>
    <mergeCell ref="E17:E18"/>
    <mergeCell ref="F17:F18"/>
    <mergeCell ref="M15:M16"/>
    <mergeCell ref="N15:N16"/>
    <mergeCell ref="O15:O16"/>
    <mergeCell ref="A15:A16"/>
    <mergeCell ref="B15:B16"/>
    <mergeCell ref="C15:C16"/>
    <mergeCell ref="D15:D16"/>
    <mergeCell ref="E15:E16"/>
    <mergeCell ref="F15:F16"/>
    <mergeCell ref="M17:M18"/>
    <mergeCell ref="N17:N18"/>
    <mergeCell ref="O17:O18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F13:F14"/>
    <mergeCell ref="M11:M12"/>
    <mergeCell ref="N11:N12"/>
    <mergeCell ref="O11:O12"/>
    <mergeCell ref="M13:M14"/>
    <mergeCell ref="N13:N14"/>
    <mergeCell ref="O13:O14"/>
    <mergeCell ref="P11:P12"/>
    <mergeCell ref="Q11:Q12"/>
    <mergeCell ref="R11:R12"/>
    <mergeCell ref="G11:G12"/>
    <mergeCell ref="H11:H12"/>
    <mergeCell ref="I11:I12"/>
    <mergeCell ref="J11:J12"/>
    <mergeCell ref="K11:K12"/>
    <mergeCell ref="L11:L12"/>
    <mergeCell ref="A11:A12"/>
    <mergeCell ref="B11:B12"/>
    <mergeCell ref="C11:C12"/>
    <mergeCell ref="D11:D12"/>
    <mergeCell ref="E11:E12"/>
    <mergeCell ref="F11:F12"/>
    <mergeCell ref="I9:I10"/>
    <mergeCell ref="J9:J10"/>
    <mergeCell ref="K9:K10"/>
    <mergeCell ref="A9:A10"/>
    <mergeCell ref="B9:B10"/>
    <mergeCell ref="C9:C10"/>
    <mergeCell ref="E9:E10"/>
    <mergeCell ref="F9:F10"/>
    <mergeCell ref="G9:G10"/>
    <mergeCell ref="H9:H10"/>
    <mergeCell ref="O9:O10"/>
    <mergeCell ref="P9:P10"/>
    <mergeCell ref="G1:L1"/>
    <mergeCell ref="H2:K2"/>
    <mergeCell ref="P5:R5"/>
    <mergeCell ref="Q9:Q10"/>
    <mergeCell ref="R9:R10"/>
    <mergeCell ref="L9:L10"/>
    <mergeCell ref="M9:M10"/>
    <mergeCell ref="N9:N10"/>
    <mergeCell ref="A6:A8"/>
    <mergeCell ref="B6:B8"/>
    <mergeCell ref="C6:E6"/>
    <mergeCell ref="H6:N6"/>
    <mergeCell ref="P6:R7"/>
    <mergeCell ref="C7:C8"/>
    <mergeCell ref="E7:E8"/>
    <mergeCell ref="G7:I7"/>
    <mergeCell ref="J7:L7"/>
    <mergeCell ref="M7:O7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累計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kanto</dc:creator>
  <cp:lastModifiedBy>tyamamoto</cp:lastModifiedBy>
  <dcterms:created xsi:type="dcterms:W3CDTF">2016-06-27T04:13:02Z</dcterms:created>
  <dcterms:modified xsi:type="dcterms:W3CDTF">2020-07-14T00:23:34Z</dcterms:modified>
</cp:coreProperties>
</file>